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601" activeTab="0"/>
  </bookViews>
  <sheets>
    <sheet name="income" sheetId="1" r:id="rId1"/>
    <sheet name="balance" sheetId="2" r:id="rId2"/>
    <sheet name="Cash Flow" sheetId="3" r:id="rId3"/>
    <sheet name="Capital" sheetId="4" r:id="rId4"/>
    <sheet name="30" sheetId="5" r:id="rId5"/>
  </sheets>
  <definedNames/>
  <calcPr fullCalcOnLoad="1"/>
</workbook>
</file>

<file path=xl/sharedStrings.xml><?xml version="1.0" encoding="utf-8"?>
<sst xmlns="http://schemas.openxmlformats.org/spreadsheetml/2006/main" count="240" uniqueCount="196">
  <si>
    <t>²Üì²ÜàôØÀ</t>
  </si>
  <si>
    <t>Ð³ßí»ïáõ Å³Ù³Ý³Ï³ßñç³Ý</t>
  </si>
  <si>
    <t>êï³óí³Í ½áõï ÏáÙÇëÇáÝ ·áõÙ³ñÝ»ñ</t>
  </si>
  <si>
    <t>ì×³ñí³Í ³ßË³ï³í³ñÓ ¨ ¹ñ³Ý Ñ³í³ë³ñ»óí³Í ³ÛÉ í×³ñáõÙÝ»ñ</t>
  </si>
  <si>
    <t xml:space="preserve">ì×³ñí³Í Ñ³ñÏ»ñ </t>
  </si>
  <si>
    <t>êï³óí³Í ß³Ñ³µ³ÅÇÝÝ»ñ</t>
  </si>
  <si>
    <t>ì×³ñí³Í ß³Ñ³µ³ÅÇÝÝ»ñ</t>
  </si>
  <si>
    <t xml:space="preserve">êï³óí³Í ³ÛÉ ÷áË³éáõÃÛáõÝÝ»ñÇ ³í»É³óáõÙ (Ýí³½áõÙ) </t>
  </si>
  <si>
    <t xml:space="preserve"> ²ÏïÇíÝ»ñ</t>
  </si>
  <si>
    <t xml:space="preserve"> Ð³×³Ëáñ¹Ý»ñÇÝ ïñí³Í í³ñÏ»ñ ¨ ³ÛÉ ÷áË³ïíáõÃÛáõÝÝ»ñ</t>
  </si>
  <si>
    <t>1.10</t>
  </si>
  <si>
    <t xml:space="preserve"> ä³ñï³íáñáõÃÛáõÝÝ»ñ</t>
  </si>
  <si>
    <t xml:space="preserve"> ì×³ñí»ÉÇù ·áõÙ³ñÝ»ñ </t>
  </si>
  <si>
    <t xml:space="preserve"> ²ÛÉ å³ñï³íáñáõÃÛáõÝÝ»ñ</t>
  </si>
  <si>
    <t xml:space="preserve"> Î³åÇï³É</t>
  </si>
  <si>
    <t xml:space="preserve"> Î³ÝáÝ³¹ñ³Ï³Ý Ï³åÇï³É</t>
  </si>
  <si>
    <t xml:space="preserve">      ¶ÉË³íáñ å³Ñáõëï</t>
  </si>
  <si>
    <t xml:space="preserve">      ì»ñ³·Ý³Ñ³ïÙ³Ý å³ÑáõëïÝ»ñ</t>
  </si>
  <si>
    <t xml:space="preserve">                                                               </t>
  </si>
  <si>
    <t>îáÏáë³ÛÇÝ ¨ ÝÙ³Ý³ïÇå »Ï³ÙáõïÝ»ñ</t>
  </si>
  <si>
    <t>ÎáñáõëïÝ»ñÇ í»ñ³Ï³Ý·ÝáõÙ</t>
  </si>
  <si>
    <t xml:space="preserve">      ÀÝ¹³Ù»ÝÁª ³ÏïÇíÝ»ñ</t>
  </si>
  <si>
    <t>¸ñ³Ù³Ï³Ý ÙÇçáóÝ»ñÇ ½áõï Ñáëù</t>
  </si>
  <si>
    <t>Þ³ÑáõÃ³Ñ³ñÏÇ ·Íáí Í³Ëë /÷áËÑ³ïáõóáõÙ/</t>
  </si>
  <si>
    <t xml:space="preserve"> ²é¨ïñ³ÛÇÝ Ýå³ï³Ïáí å³ÑíáÕ ýÇÝ³Ýë³Ï³Ý Ý»ñ¹ñáõÙÝ»ñ</t>
  </si>
  <si>
    <t>¸ñ³Ù³Ï³Ý ßáõÏ³ÛáõÙ ³ÛÉ ï»Õ³µ³ßËáõÙÝ»ñ</t>
  </si>
  <si>
    <t>1.13</t>
  </si>
  <si>
    <t>1.14</t>
  </si>
  <si>
    <t>1.15</t>
  </si>
  <si>
    <t>2.4</t>
  </si>
  <si>
    <t>2.10</t>
  </si>
  <si>
    <t>2.11</t>
  </si>
  <si>
    <t xml:space="preserve"> ÐÇÙÝ³Ï³Ý ÙÇçáóÝ»ñ ¨ áã ÝÛáõÃ³Ï³Ý ³ÏïÇíÝ»ñ</t>
  </si>
  <si>
    <t>Þ³Ñ³µ³ÅÝÇ ï»ëùáí »Ï³ÙáõïÝ»ñ</t>
  </si>
  <si>
    <t>ÎáÙÇëÇáÝ ¨ ³ÛÉ í×³ñÝ»ñÇ ï»ëùáí »Ï³ÙáõïÝ»ñ</t>
  </si>
  <si>
    <t>ÎáÙÇëÇáÝ ¨ ³ÛÉ í×³ñÝ»ñÇ ï»ëùáí Í³Ëë»ñ</t>
  </si>
  <si>
    <t>²ÛÉ ·áñÍ³éÝ³Ï³Ý Í³Ëë»ñ</t>
  </si>
  <si>
    <t>Ð³ßí»ïáõ ï³ñí³ ëÏ½µÇó ÙÇÝã¨ Ñ³ßí»ïáõ ³Ùë³ÃÇíÁ</t>
  </si>
  <si>
    <t>Ü³Ëáñ¹ ï³ñí³ í»ñç</t>
  </si>
  <si>
    <t>²ÛÉ ³ÏïÇíÝ»ñ</t>
  </si>
  <si>
    <t xml:space="preserve"> ì×³ñí»ÉÇù ïáÏáëÝ»ñ </t>
  </si>
  <si>
    <t>îáÏáë³ÛÇÝ ¨ ÝÙ³Ý³ïÇå Í³Ëë»ñ</t>
  </si>
  <si>
    <t>¼áõï ïáÏáë³ÛÇÝ »Ï³Ùáõï</t>
  </si>
  <si>
    <t>²é¨ïñ³ÛÇÝ Ýå³ï³Ïáí å³ÑíáÕ Ý»ñ¹ñáõÙÝ»ñÇ ½áõï ß³ÑáõÛÃ/ (íÝ³ë)</t>
  </si>
  <si>
    <t>²ÛÉ ·áñÍ³éÝ³Ï³Ý »Ï³Ùáõï</t>
  </si>
  <si>
    <t>¶áñÍ³éÝ³Ï³Ý »Ï³Ùáõï</t>
  </si>
  <si>
    <t>ÀÝ¹Ñ³Ýáõñ í³ñã³Ï³Ý Í³Ëë»ñ</t>
  </si>
  <si>
    <t>Ø»Ï µ³ÅÝ»ïáÙëÇÝ ÁÝÏÝáÕ µ³½³ÛÇÝ ß³ÑáõÛÃ</t>
  </si>
  <si>
    <t>Ø»Ï µ³ÅÝ»ïáÙëÇÝ ÁÝÏÝáÕ Ýáëñ³óí³Í ß³ÑáõÛÃ</t>
  </si>
  <si>
    <t>1.3</t>
  </si>
  <si>
    <t>1.4</t>
  </si>
  <si>
    <t>1.5</t>
  </si>
  <si>
    <t>1.6</t>
  </si>
  <si>
    <t>ÀÝÃ³óÇÏ ï³ñí³ ëÏ½µÇó ÙÇÝã¨ Ñ³ßí»ïáõ ³Ùë³ÃÇíÁ</t>
  </si>
  <si>
    <t>ì³×³éùÇ Ñ³Ù³ñ Ý³Ë³ï»ëí³Í Ý»ñ¹ñáõÙÝ»ñ</t>
  </si>
  <si>
    <t xml:space="preserve">Ü»ñ¹ñáõÙÝ»ñ ³ÛÉ ³ÝÓ³Ýó Ï³ÝáÝ³¹ñ³Ï³Ý Ï³åÇï³ÉáõÙ </t>
  </si>
  <si>
    <t>ä³ÑáõëïÝ»ñ</t>
  </si>
  <si>
    <t xml:space="preserve"> ä³ÑáõëïÝ»ñ</t>
  </si>
  <si>
    <t xml:space="preserve"> Îáõï³Ïí³Í ß³ÑáõÛÃ</t>
  </si>
  <si>
    <t xml:space="preserve">î»Õ³µ³ßËí³Í ÙÇçáóÝ»ñÇ Ýí³½áõÙ (³í»É³óáõÙ) </t>
  </si>
  <si>
    <t>³í»É³óáõ</t>
  </si>
  <si>
    <t xml:space="preserve">¸ñ³Ù³Ï³Ý ÙÇçáóÝ»ñÇ ½áõï Ñáëù»ñ ·áñÍ³éÝ³Ï³Ý ³ÏïÇíÝ»ñÇ ¨ å³ñï³íáñáõÃÛáõÝÝ»ñÇ ÷á÷áËáõÃÛáõÝÝ»ñÇó </t>
  </si>
  <si>
    <t xml:space="preserve">1. ¸ñ³Ù³Ï³Ý ÙÇçáóÝ»ñÇ ½áõï Ñáëù»ñ ·áñÍ³éÝ³Ï³Ý ·áñÍáõÝ»áõÃÛáõÝÇó </t>
  </si>
  <si>
    <t xml:space="preserve"> ¸ñ³Ù³Ï³Ý ÙÇçáóÝ»ñÇ ½áõï Ñáëù»ñ ÙÇÝã¨ ·áñÍ³éÝ³Ï³Ý ³ÏïÇíÝ»ñÇ ¨ å³ñï³íáñáõÃÛáõÝÝ»ñÇ ÷á÷áËáõÃÛáõÝÁ</t>
  </si>
  <si>
    <t xml:space="preserve">2. ¸ñ³Ù³Ï³Ý ÙÇçáóÝ»ñÇ ½áõï Ñáëù»ñ Ý»ñ¹ñáõÙ³ÛÇÝ ·áñÍáõÝ»áõÃÛáõÝÇó </t>
  </si>
  <si>
    <t xml:space="preserve">²ÛÉ ³ÝÓ³Ýó Ï³ÝáÝ³¹ñ³Ï³Ý Ï³åÇï³ÉáõÙ Ý»ñ¹ñáõÙÝ»ñÇ Ýí³½áõÙ (³í»É³óáõÙ) </t>
  </si>
  <si>
    <t xml:space="preserve">ÐÇÙÝ³Ï³Ý ÙÇçáóÝ»ñÇ ¨ áã ÝÛáõÃ³Ï³Ý ³ÏïÇíÝ»ñÇ Ó»éùµ»ñáõÙ </t>
  </si>
  <si>
    <t>ÐÇÙÝ³Ï³Ý ÙÇçáóÝ»ñÇ ¨ áã ÝÛáõÃ³Ï³Ý ³ÏïÇíÝ»ñÇ ûï³ñáõÙ</t>
  </si>
  <si>
    <t>¸ñ³Ù³Ï³Ý ÙÇçáóÝ»ñÇ ½áõï Ñáëù»ñ ³ÛÉ Ý»ñ¹ñáõÙ³ÛÇÝ ·áñÍáõÝ»áõÃÛáõÝÇó</t>
  </si>
  <si>
    <t>1.7</t>
  </si>
  <si>
    <t>1.8</t>
  </si>
  <si>
    <t>1.9</t>
  </si>
  <si>
    <t>ì³ñÓ³Ï³ÉáõÃÛ³Ý ·Íáí ëï³óí»ÉÇù ·áõÙ³ñÝ»ñ</t>
  </si>
  <si>
    <t>1.11</t>
  </si>
  <si>
    <t xml:space="preserve"> ØÇÝã¨ Ù³ñÙ³Ý Å³ÙÏ»ïÁ å³ÑíáÕ Ý»ñ¹ñáõÙÝ»ñ</t>
  </si>
  <si>
    <t>1.12</t>
  </si>
  <si>
    <t>¸ñ³Ù³Ï³Ý ßáõÏ³ÛÇó ëï³óí³Í ³ÛÉ ÷áË³éáõÃÛáõÝÝ»ñ</t>
  </si>
  <si>
    <t>2.5</t>
  </si>
  <si>
    <t>2.6</t>
  </si>
  <si>
    <t>2.7</t>
  </si>
  <si>
    <t>ì³ñÓ³Ï³ÉáõÃÛ³Ý ·Íáí í×³ñí»ÉÇù ·áõÙ³ñÝ»ñ</t>
  </si>
  <si>
    <t>2.8</t>
  </si>
  <si>
    <t>ØÇÝã¨ Ù³ñÙ³Ý Å³ÙÏ»ïÁ å³ÑíáÕ Ý»ñ¹ñáõÙÝ»ñÇó ½áõï ß³ÑáõÛÃ/ (íÝ³ë)</t>
  </si>
  <si>
    <t>ÐÇÙÝ³Ï³Ý ÙÇçáóÝ»ñáõÙ ¨ áã ÝÛáõÃ³Ï³Ý ³ÏïÇíÝ»ñáõÙ Ï³åÇï³É Ý»ñ¹ñáõÙÝ»ñÇ Ýí³½áõÙ (³í»É³óáõÙ)</t>
  </si>
  <si>
    <t>êï³óí³Í ïáÏáëÝ»ñ</t>
  </si>
  <si>
    <t xml:space="preserve">ì×³ñí³Í ïáÏáëÝ»ñ </t>
  </si>
  <si>
    <t>¸ñ³Ù³Ï³Ý ÙÇçáóÝ»ñÇ ½áõï Ñáëù»ñ ³ÛÉ ýÇÝ³Ýë³Ï³Ý ·áñÍáõÝ»áõÃÛáõÝÇó</t>
  </si>
  <si>
    <t xml:space="preserve"> êï³óí»ÉÇù ïáÏáëÝ»ñ</t>
  </si>
  <si>
    <t>Ð»ï³Ó·í³Í Ñ³ñÏ³ÛÇÝ å³ñï³íáñáõÃÛáõÝÝ»ñ</t>
  </si>
  <si>
    <t>²ñï³ñÅáõÛÃÇ ÷áË³ñÅ»ùÇ ÷á÷áËáõÃÛ³Ý ³½¹»óáõÃÛáõÝÁ ¹ñ³Ù³Ï³Ý ÙÇçáóÝ»ñÇ ¨ ¹ñ³Ýó Ñ³Ù³ñÅ»ùÝ»ñÇ íñ³</t>
  </si>
  <si>
    <t xml:space="preserve">    ¸ñ³Ù³Ï³Ý ÙÇçáóÝ»ñ ¨ ¹ñ³Ýó Ñ³Ù³ñÅ»ùÝ»ñ Å³Ù³Ý³Ï³ßñç³ÝÇ ëÏ½µáõÙ</t>
  </si>
  <si>
    <t xml:space="preserve">    ¸ñ³Ù³Ï³Ý ÙÇçáóÝ»ñ ¨ ¹ñ³Ýó Ñ³Ù³ñÅ»ùÝ»ñ Å³Ù³Ý³Ï³ßñç³ÝÇ í»ñçáõÙ</t>
  </si>
  <si>
    <t>Ð³ßí»ïáõ Å³Ù³Ý³-Ï³ßñç³Ý</t>
  </si>
  <si>
    <t>Ü³Ëáñ¹ ï³ñí³ ÝáõÛÝ Å³Ù³-Ý³Ï³-ßñç³Ý</t>
  </si>
  <si>
    <t>Ü³Ëáñ¹ ï³ñí³ ëÏ½µÇó ÙÇÝã¨ Ý³Ëáñ¹ ï³ñí³ ÝáõÛÝ Å³Ù³Ý³-Ï³ßñç³ÝÁ</t>
  </si>
  <si>
    <t>(Ñ³½³ñ ¹ñ³Ù)</t>
  </si>
  <si>
    <t xml:space="preserve">    ÀÝ¹³Ù»ÝÁª å³ñï³íáñáõÃÛáõÝÝ»ñ</t>
  </si>
  <si>
    <t xml:space="preserve">     ÀÝ¹³Ù»ÝÁª  Ï³åÇï³É</t>
  </si>
  <si>
    <t xml:space="preserve">     ÀÝ¹³Ù»ÝÁª å³ñï³íáñáõÃÛáõÝÝ»ñ ¨ Ï³åÇï³É</t>
  </si>
  <si>
    <t>Ü³Ëáñ¹ ï³ñí³ ëÏ½µÇó ÙÇÝã¨ Ñ³ßí»ïáõ ³Ùë³ÃÇíÁ</t>
  </si>
  <si>
    <t>üÇÝ³Ýë³Ï³Ý í³ñÓ³Ï³ÉáõÃÛ³Ý ·Íáí í×³ñí»ÉÇù ·áõÙ³ñÝ»ñÇ ³í»É³óáõÙ (Ýí³½áõÙ)</t>
  </si>
  <si>
    <t>ØÆæ²ÜÎÚ²È Ð²ÞìºîìàôÂÚàôÜ</t>
  </si>
  <si>
    <t>ØÆæ²ÜÎÚ²È Ð²Þì²ä²Ð²Î²Ü Ð²ÞìºÎÞÆè (Ò¨ 7)</t>
  </si>
  <si>
    <t>ºÝÃ³Ñ³í»Éí³Í 6</t>
  </si>
  <si>
    <t>ØÆæ²ÜÎÚ²È Ð²ÞìºîìàôÂÚàôÜ (Ò¨ 6)</t>
  </si>
  <si>
    <t xml:space="preserve">üÇÝ³Ýë³Ï³Ý ³ñ¹ÛáõÝùÝ»ñÇ Ù³ëÇÝ </t>
  </si>
  <si>
    <t>(í³ñÏ³ÛÇÝ Ï³½Ù³Ï»ñåáõÃÛ³Ý ³Ýí³ÝáõÙÁ ¨ ·ïÝí»Éáõ í³ÛñÁ)</t>
  </si>
  <si>
    <t>Ü³Ëáñ¹ Å³Ù³Ý³Ï³ßñç³Ý</t>
  </si>
  <si>
    <t>ì³×³éùÇ Ñ³Ù³ñ Ý³Ë³ï»ëí³Í  Ý»ñ¹ñáõÙÝ»ñÇó ½áõï ß³ÑáõÛÃ/ (íÝ³ë)</t>
  </si>
  <si>
    <t>²ñï³ñÅáõÃ³ÛÇÝ ·áñÍ³ñùÝ»ñÇó ëï³óí³Í  ½áõï ß³ÑáõÛÃ/ (íÝ³ë)</t>
  </si>
  <si>
    <t>ì³ñÏ»ñÇó ¨ ³ÛÉ ÷áË³éáõÃÛáõÝÝ»ñÇó ³é³ç³ó³Í ÏáñáõëïÝ»ñ</t>
  </si>
  <si>
    <t xml:space="preserve">Þ³ÑáõÛÃ  ÙÇÝã¨ Ñ³ñÏí»ÉÁ </t>
  </si>
  <si>
    <t xml:space="preserve"> Þ³ÑáõÛÃ   Ñ³ñÏáõÙÇó Ñ»ïá</t>
  </si>
  <si>
    <t>ºÝÃ³Ñ³í»Éí³Í 7</t>
  </si>
  <si>
    <t xml:space="preserve"> ¸ñ³Ù³Ï³Ý ÙÇçáóÝ»ñ ¨ µ³ÝÏ³ÛÇÝ Ñ³ßÇíÝ»ñ</t>
  </si>
  <si>
    <t>1.2</t>
  </si>
  <si>
    <t xml:space="preserve"> ´³ÝÏ»ñáõÙ ï»Õ³µ³ßËí³Í ÙÇçáóÝ»ñ </t>
  </si>
  <si>
    <t xml:space="preserve"> ²ÛÉ ·áñÍ³éÝáõÃÛáõÝÝ»ñÇ ·Íáí ëï³óí»ÉÇù ·áõÙ³ñÝ»ñ</t>
  </si>
  <si>
    <t xml:space="preserve">Î³åÇï³É Ý»ñ¹ñáõÙÝ»ñ  ÑÇÙÝ³Ï³Ý ÙÇçáóÝ»ñáõÙ ¨ áã ÝÛáõÃ³Ï³Ý ³ÏïÇíÝ»ñáõÙ </t>
  </si>
  <si>
    <t>Ð»ï³Ó·í³Í Ñ³ñÏ³ÛÇÝ ³ÏïÇíÝ»ñ</t>
  </si>
  <si>
    <t>2.1</t>
  </si>
  <si>
    <t>´³ÝÏ»ñÇó ëï³óí³Í ÷áË³éáõÃÛáõÝÝ»ñ ¨ í³ñÏ»ñ</t>
  </si>
  <si>
    <t>2.2</t>
  </si>
  <si>
    <t>2.3</t>
  </si>
  <si>
    <t xml:space="preserve"> Ð³×³Ëáñ¹Ý»ñÇó Ý»ñ·ñ³íí³Í ÷áË³éáõÃÛáõÝÝ»ñ</t>
  </si>
  <si>
    <t xml:space="preserve"> ä³ñï³íáñáõÃÛáõÝÝ»ñ ÐÐ Ï³é³í³ñáõÃÛ³Ý ÝÏ³ïÙ³Ùµ</t>
  </si>
  <si>
    <t>ì³ñÏ³ÛÇÝ Ï³½Ù³Ï»ñåáõÃÛ³Ý ÏáÕÙÇó ÃáÕ³ñÏí³Í  ³ñÅ»ÃÕÃ»ñ</t>
  </si>
  <si>
    <t>2.9</t>
  </si>
  <si>
    <t>3.2</t>
  </si>
  <si>
    <t>3.2.1</t>
  </si>
  <si>
    <t>3.2.2</t>
  </si>
  <si>
    <t>3.3</t>
  </si>
  <si>
    <t>ì³ñÏ³ÛÇÝ Ï³½Ù³Ï»ñåáõÃÛ³Ý í³ñãáõÃÛ³Ý Ý³Ë³·³Ñ</t>
  </si>
  <si>
    <t>ºÝÃ³Ñ³í»Éí³Í 9</t>
  </si>
  <si>
    <t xml:space="preserve">  ¸ñ³Ù³Ï³Ý ÙÇçáóÝ»ñÇ Ñáëù»ñÇ í»ñ³µ»ñÛ³É (Ò¨ 9)</t>
  </si>
  <si>
    <t>Ü»ñ·ñ³íí³Í í³ñÏ»ñÇ ³í»É³óáõÙ (Ýí³½áõÙ)</t>
  </si>
  <si>
    <t>²é¨ïñ³ÛÇÝ Ýå³ï³Ïáí å³ÑíáÕ ¨ í³×³éùÇ Ñ³Ù³ñ Ù³ïã»ÉÇ ³ñÅ»ÃÕÃ»ñÇ Ýí³½áõÙ (³í»É³óáõÙ)</t>
  </si>
  <si>
    <t>üÇÝ³Ýë³Ï³Ý í³ñÓ³Ï³ÉáõÃÛ³Ý ¹ÇÙ³ó  ëï³óí»ÉÇù ·áõÙ³ñÝ»ñÇ Ýí³½áõÙ (³í»É³óáõÙ)</t>
  </si>
  <si>
    <t>¸ñ³Ù³Ï³Ý ÙÇçáóÝ»ñÇ  ½áõï Ñáëù»ñ ³ÛÉ ·áñÍ³éÝ³Ï³Ý ·áñÍáõÝ»áõÃÛáõÝÇó</t>
  </si>
  <si>
    <t xml:space="preserve">ØÇÝã¨ Ù³ñÙ³Ý Å³ÙÏ»ïÁ å³ÑíáÕ ³ñÅ»ÃÕÃ»ñÇ Ýí³½áõÙ (³í»É³óáõÙ) </t>
  </si>
  <si>
    <t xml:space="preserve">3. ¸ñ³Ù³Ï³Ý ÙÇçáóÝ»ñÇ  ½áõï Ñáëù»ñ ýÇÝ³Ýë³Ï³Ý ·áñÍáõÝ»áõÃÛáõÝÇó </t>
  </si>
  <si>
    <t>´³ÝÏ»ñÇó ëï³óí³Í í³ñÏ»ñÇ ³í»É³óáõÙ (Ýí³½áõÙ)</t>
  </si>
  <si>
    <t xml:space="preserve">ì³ñÏ³ÛÇÝ Ï³½Ù³Ï»ñåáõÃÛáõÝÝ»ñÇ  ÏáÕÙÇó ÃáÕ³ñÏí³Í ³ñÅ»ÃÕÃ»ñÇ ³í»É³óáõÙ (Ýí³½áõÙ) </t>
  </si>
  <si>
    <t>´³ÅÝ»ï»ñ»ñÇ Ý»ñ¹ñáõÙÝ»ñÁ Ï³ÝáÝ³¹ñ³Ï³Ý  ÑÇÙÝ³¹ñ³ÙáõÙ</t>
  </si>
  <si>
    <t>§30¦ ÑáõÝÇëÇ  2007Ã.</t>
  </si>
  <si>
    <t xml:space="preserve">    §¾ÏáõÙ»ÝÇÏ ºÏ»Õ»ó³Ï³Ý öáË³ïí³Ï³Ý üáÝ¹¦ àõìÎ êäÀ, ù. ¾çÙÇ³ÍÇÝ, ´³Õñ³ÙÛ³Ý 2</t>
  </si>
  <si>
    <t>Ðð²ä²ð²ÎìàÔ Ð²ÞìºîìàôÂÚàôÜ</t>
  </si>
  <si>
    <t>ÐÇÙÝ³Ï³Ý ïÝï»ë³Ï³Ý ÝáñÙ³ïÇíÝ»ñÇ í»ñ³µ»ñÛ³É</t>
  </si>
  <si>
    <t>ì³ñÏ³ÛÇÝ Ï³½Ù³Ï»ñåáõÃÛ³Ý ³Ýí³ÝáõÙÁ</t>
  </si>
  <si>
    <t>§¾ÏáõÙ»ÝÇÏ ºÏ»Õ»ó³Ï³Ý öáË³ïí³Ï³Ý üáÝ¹¦ àõìÎ êäÀ</t>
  </si>
  <si>
    <t>²Ùë³ÃÇíÁ</t>
  </si>
  <si>
    <t xml:space="preserve"> -Çó</t>
  </si>
  <si>
    <t>(Ñ³½. ¹ñ³Ù)</t>
  </si>
  <si>
    <t>ÜáñÙ³ïÇíÝ»ñ</t>
  </si>
  <si>
    <t>ö³ëï³óÇ Ù»ÍáõÃÛáõÝÁ</t>
  </si>
  <si>
    <t xml:space="preserve"> Ð³Û³ëï³ÝÇ Ð³Ýñ³å»ïáõÃÛ³Ý  Ï»ÝïñáÝ³Ï³Ý µ³ÝÏÇ ë³ÑÙ³Ý³Í ÝáñÙ³ïÇíÇ ÃáõÛÉ³ïñ»ÉÇ Ù»ÍáõÃÛáõÝÁ</t>
  </si>
  <si>
    <t xml:space="preserve">Ð³ßí»ïáõ »é³ÙëÛ³ÏáõÙ Ë³ËïáõÙÝ»ñÇ ÃÇíÁ </t>
  </si>
  <si>
    <t>1</t>
  </si>
  <si>
    <t>2</t>
  </si>
  <si>
    <t>3</t>
  </si>
  <si>
    <t>4</t>
  </si>
  <si>
    <t>ì³ñÏ³ÛÇÝ Ï³½Ù³Ï»ñåáõÃÛ³Ý Ï³ÝáÝ³¹ñ³Ï³Ý Ï³åÇï³ÉÇ Ýí³½³·áõÛÝ ã³÷Á</t>
  </si>
  <si>
    <t>Ë³ËïáõÙ ³éÏ³ ã¿</t>
  </si>
  <si>
    <t>ÀÝ¹Ñ³Ýáõñ (ë»÷³Ï³Ý) Ï³åÇï³ÉÇ Ýí³½³·áõÛÝ ã³÷Á</t>
  </si>
  <si>
    <t>Ü11 ÁÝ¹Ñ³Ýáõñ Ï³åÇï³ÉÇ ¨ éÇëÏáí Ïßéí³Í ³ÏïÇíÝ»ñÇ ·áõÙ³ñÝ»ñÇ ÙÇç¨ ë³ÑÙ³Ý³ÛÇÝ Ñ³ñ³µ»ñ³ÏóáõÃÛ³Ý Ýí³½³·áõÛÝ ã³÷Á.</t>
  </si>
  <si>
    <t>Ø»Ï ÷áË³éáõÇ ·Íáí éÇëÏÇ ³é³í»É³·áõÛÝ ã³÷Á</t>
  </si>
  <si>
    <t xml:space="preserve">²ñï³ñÅáõÃ³ÛÇÝ Ñ³Ù³Ë³éÝ ¹ÇñùÇ ³é³í»É³·áõÛÝ ã³÷Á </t>
  </si>
  <si>
    <t>§¾ÏáõÙ»ÝÇÏ ºÏ»Õ»ó³Ï³Ý öáË³ïí³Ï³Ý üáÝ¹¦ àõìÎ êäÀ,, ù. ¾çÙÇ³ÍÇÝ, ´³Õñ³ÙÛ³Ý 2</t>
  </si>
  <si>
    <t xml:space="preserve"> (í³ñÏ³ÛÇÝ Ï³½Ù³Ï»ñåáõÃÛ³Ý ³Ýí³ÝáõÙÁ ¨ ·ïÝí»Éáõ í³ÛñÁ)</t>
  </si>
  <si>
    <t>ê»÷³Ï³Ý Ï³åÇï³ÉÇ ï³ññ»ñÇ ³Ýí³ÝáõÙÁ</t>
  </si>
  <si>
    <t>Î³ÝáÝ³¹ñ³Ï³Ý Ï³åÇï³É</t>
  </si>
  <si>
    <t>¶ÉË³íáñ å³Ñáõëï</t>
  </si>
  <si>
    <t>ì»ñ³·Ý³Ñ³ïÙ³Ý å³Ñáõëï</t>
  </si>
  <si>
    <t>Îáõï³Ïí³Í ß³ÑáõÛÃ</t>
  </si>
  <si>
    <t>ÀÝ¹³Ù»ÝÁ</t>
  </si>
  <si>
    <t>Ðá¹í³ÍÝ»ñ</t>
  </si>
  <si>
    <t>ØÝ³óáñ¹Ý ³é 31 ¹»Ïï»Ùµ»ñÇ 2005Ã.</t>
  </si>
  <si>
    <t>Ð³ßí³å³Ñ³Ï³Ý Ñ³ßí³éÙ³Ý ù³Õ³ù³Ï³ÝáõÃÛ³Ý ÷á÷áËáõÃÛáõÝÝ»ñÇ ÁÝ¹Ñ³Ýáõñ ³ñ¹ÛáõÝùÁ ¨ ¿³Ï³Ý ëË³ÉÝ»ñÇ ×ß·ñïáõÙÁ</t>
  </si>
  <si>
    <t>ì»ñ³Ñ³ßí³ñÏí³Í ÙÝ³óáñ¹Á</t>
  </si>
  <si>
    <t>àõÕÕ³ÏÇáñ»Ý ë»÷³Ï³Ý Ï³åÇï³ÉáõÙ ×³Ý³ãí³Í »Ï³ÙáõïÝ»ñ ¨ íÝ³ëÝ»ñ</t>
  </si>
  <si>
    <t>Ü»ñ¹ñáõÙÝ»ñ Ï³ÝáÝ³¹ñ³Ï³Ý Ï³åÇï³ÉáõÙ</t>
  </si>
  <si>
    <t>Þ³Ñ³µ³ÅÇÝÝ»ñ</t>
  </si>
  <si>
    <t>¼áõï ß³ÑáõÛÃ/ íÝ³ë</t>
  </si>
  <si>
    <t>ØÝ³óáñ¹Ý ³é 31 ¹»Ïï.2006Ã.</t>
  </si>
  <si>
    <t>ØÝ³óáñ¹Ý ³é 30 ÑáõÝÇë 2007Ã.</t>
  </si>
  <si>
    <t>ØÝ³óáñ¹Ý ³é  30 ÑáõÝÇë 2006Ã</t>
  </si>
  <si>
    <t xml:space="preserve">    ¶ÉË³íáñ Ñ³ßí³å³Ñ`                                                      Ð. ø»ßÇß-ÔáõÏ³ëÛ³Ý</t>
  </si>
  <si>
    <t>(·ÉË³íáñ ïÝûñ»Ý)                                                                          Î. Ð³ÏáµÛ³Ý</t>
  </si>
  <si>
    <t xml:space="preserve">                           §30¦ ÑáõÝÇëÇ  2007Ã.</t>
  </si>
  <si>
    <t>ê»÷³Ï³Ý Ï³åÇï³ÉáõÙ ÷á÷áËáõÃÛáõÝÝ»ñÇ Ù³ëÇÝ ÙÇç³ÝÏÛ³É Ñ³ßí»ïíáõÃÛáõÝ (Ò¨ 8)</t>
  </si>
  <si>
    <t xml:space="preserve">    ¶ÉË³íáñ Ñ³ßí³å³Ñ`                                                    Ð. ø»ßÇß-ÔáõÏ³ëÛ³Ý</t>
  </si>
  <si>
    <t xml:space="preserve">                                ºÝÃ³Ñ³í»Éí³Í 8</t>
  </si>
  <si>
    <r>
      <t xml:space="preserve">§¾ÏáõÙ»ÝÇÏ ºÏ»Õ»ó³Ï³Ý öáË³ïí³Ï³Ý üáÝ¹¦ àõìÎ êäÀ Ï³ÝáÝ³¹ñáõÃÛ³Ý Ñ³Ù³Ó³ÛÝ Ï³½Ù³Ï»ñåáõÃÛáõÝÁ </t>
    </r>
    <r>
      <rPr>
        <b/>
        <sz val="10"/>
        <rFont val="Times Armenian"/>
        <family val="1"/>
      </rPr>
      <t>Ññ³å³ñ³Ï³ÛÇÝ ûý»ñï³ÛÇÝ ÙÇçáóáí ÷áË³éáõÃÛáõÝÝ»ñ ãÇ Ý»ñ·ñ³íáõÙ</t>
    </r>
    <r>
      <rPr>
        <sz val="10"/>
        <rFont val="Times Armenian"/>
        <family val="1"/>
      </rPr>
      <t>, Ñ»ï¨³µ³ñ §Ü</t>
    </r>
    <r>
      <rPr>
        <vertAlign val="subscript"/>
        <sz val="10"/>
        <rFont val="Times Armenian"/>
        <family val="1"/>
      </rPr>
      <t>1</t>
    </r>
    <r>
      <rPr>
        <vertAlign val="superscript"/>
        <sz val="10"/>
        <rFont val="Times Armenian"/>
        <family val="1"/>
      </rPr>
      <t>1</t>
    </r>
    <r>
      <rPr>
        <sz val="10"/>
        <rFont val="Times Armenian"/>
        <family val="1"/>
      </rPr>
      <t xml:space="preserve"> ÁÝ¹Ñ³Ýáõñ Ï³åÇï³ÉÇ ¨ éÇëÏáí Ïßéí³Í ³ÏïÇíÝ»ñÇ ·áõÙ³ñÝ»ñÇ ÙÇç¨ ë³ÑÙ³Ý³ÛÇÝ Ñ³ñ³µ»ñ³ÏóáõÃÛ³Ý Ýí³½³·áõÛÝ ã³÷Á¦, §Ø»Ï ÷áË³éáõÇ ·Íáí éÇëÏÇ ³é³í»É³·áõÛÝ ã³÷Á¦ ¨ §²ñï³ñÅáõÃ³ÛÇÝ Ñ³Ù³Ë³éÝ ¹ÇñùÇ ³é³í»É³·áõÛÝ ã³÷Á¦ ïÝï»ë³Ï³Ý ÝáñÙ³ïÇíÝ»ñÁ Ï³½Ù³Ï»ñåáõÃÛ³Ý íñ³ ã»Ý ï³ñ³ÍíáõÙ:</t>
    </r>
  </si>
  <si>
    <t xml:space="preserve">             Ò¨ ÃÇí  30</t>
  </si>
  <si>
    <r>
      <t>2007Ã. ÑáõÝÇëÇ 30-Ç</t>
    </r>
    <r>
      <rPr>
        <sz val="10"/>
        <rFont val="Arial LatArm"/>
        <family val="2"/>
      </rPr>
      <t xml:space="preserve"> ¹ñáõÃÛ³Ùµ §¾ÏáõÙ»ÝÇÏ ºÏ»Õ»ó³Ï³Ý öáË³ïí³Ï³Ý üáÝ¹¦ àõìÎ êäÀ ³ßË³ïáÕÝ»ñÇ ÙÇçÇÝ »é³ÙëÛ³Ï³ÛÇÝ Ãí³ù³Ý³ÏÁ Ï³½ÙáõÙ ¿ </t>
    </r>
    <r>
      <rPr>
        <b/>
        <sz val="10"/>
        <rFont val="Arial LatArm"/>
        <family val="2"/>
      </rPr>
      <t>16</t>
    </r>
    <r>
      <rPr>
        <sz val="10"/>
        <rFont val="Arial LatArm"/>
        <family val="2"/>
      </rPr>
      <t xml:space="preserve"> Ñá·Ç:</t>
    </r>
  </si>
  <si>
    <r>
      <t>(</t>
    </r>
    <r>
      <rPr>
        <sz val="9"/>
        <rFont val="Arial LatArm"/>
        <family val="2"/>
      </rPr>
      <t>í³ñÏ³ÛÇÝ Ï³½Ù³Ï»ñåáõÃÛ³Ý ³Ýí³ÝáõÙÁ ¨ ·ïÝí»Éáõ í³ÛñÁ</t>
    </r>
    <r>
      <rPr>
        <sz val="10"/>
        <rFont val="Arial LatArm"/>
        <family val="2"/>
      </rPr>
      <t>)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</si>
</sst>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р.&quot;;\-#,##0&quot;р.&quot;"/>
    <numFmt numFmtId="179" formatCode="#,##0&quot;р.&quot;;[Red]\-#,##0&quot;р.&quot;"/>
    <numFmt numFmtId="180" formatCode="#,##0.00&quot;р.&quot;;\-#,##0.00&quot;р.&quot;"/>
    <numFmt numFmtId="181" formatCode="#,##0.00&quot;р.&quot;;[Red]\-#,##0.00&quot;р.&quot;"/>
    <numFmt numFmtId="182" formatCode="_-* #,##0&quot;р.&quot;_-;\-* #,##0&quot;р.&quot;_-;_-* &quot;-&quot;&quot;р.&quot;_-;_-@_-"/>
    <numFmt numFmtId="183" formatCode="_-* #,##0_р_._-;\-* #,##0_р_._-;_-* &quot;-&quot;_р_._-;_-@_-"/>
    <numFmt numFmtId="184" formatCode="_-* #,##0.00&quot;р.&quot;_-;\-* #,##0.00&quot;р.&quot;_-;_-* &quot;-&quot;??&quot;р.&quot;_-;_-@_-"/>
    <numFmt numFmtId="185" formatCode="_-* #,##0.00_р_._-;\-* #,##0.00_р_._-;_-* &quot;-&quot;??_р_._-;_-@_-"/>
    <numFmt numFmtId="186" formatCode="0.0%"/>
    <numFmt numFmtId="187" formatCode="0.000"/>
    <numFmt numFmtId="188" formatCode="0.0"/>
    <numFmt numFmtId="189" formatCode="0.0000"/>
    <numFmt numFmtId="190" formatCode="#,##0.0"/>
    <numFmt numFmtId="191" formatCode="#,##0.000"/>
    <numFmt numFmtId="192" formatCode="_(* #,##0.0_);_(* \(#,##0.0\);_(* &quot;-&quot;??_);_(@_)"/>
    <numFmt numFmtId="193" formatCode="_(* #,##0_);_(* \(#,##0\);_(* &quot;-&quot;??_);_(@_)"/>
    <numFmt numFmtId="194" formatCode="0.00_);\(0.00\)"/>
    <numFmt numFmtId="195" formatCode="0.0_);\(0.0\)"/>
  </numFmts>
  <fonts count="69">
    <font>
      <sz val="10"/>
      <name val="Arial"/>
      <family val="0"/>
    </font>
    <font>
      <sz val="10"/>
      <name val="Times LatRus"/>
      <family val="0"/>
    </font>
    <font>
      <u val="single"/>
      <sz val="10"/>
      <color indexed="36"/>
      <name val="Times LatRus"/>
      <family val="0"/>
    </font>
    <font>
      <u val="single"/>
      <sz val="10"/>
      <color indexed="12"/>
      <name val="Times LatRus"/>
      <family val="0"/>
    </font>
    <font>
      <sz val="9"/>
      <name val="Times Armenian"/>
      <family val="1"/>
    </font>
    <font>
      <sz val="10"/>
      <name val="Arial Armenian"/>
      <family val="2"/>
    </font>
    <font>
      <sz val="10"/>
      <name val="Times Armenian"/>
      <family val="1"/>
    </font>
    <font>
      <b/>
      <sz val="10"/>
      <name val="Times Armenian"/>
      <family val="1"/>
    </font>
    <font>
      <sz val="8"/>
      <name val="Times Armenian"/>
      <family val="1"/>
    </font>
    <font>
      <sz val="8"/>
      <name val="Arial"/>
      <family val="0"/>
    </font>
    <font>
      <b/>
      <sz val="12"/>
      <name val="Times Armenian"/>
      <family val="1"/>
    </font>
    <font>
      <sz val="12"/>
      <name val="Arial Armenian"/>
      <family val="2"/>
    </font>
    <font>
      <sz val="12"/>
      <name val="Times Armenian"/>
      <family val="1"/>
    </font>
    <font>
      <vertAlign val="subscript"/>
      <sz val="10"/>
      <name val="Times Armenian"/>
      <family val="1"/>
    </font>
    <font>
      <vertAlign val="superscript"/>
      <sz val="10"/>
      <name val="Times Armenian"/>
      <family val="1"/>
    </font>
    <font>
      <b/>
      <i/>
      <u val="single"/>
      <sz val="12"/>
      <name val="Times Armenian"/>
      <family val="1"/>
    </font>
    <font>
      <i/>
      <u val="single"/>
      <sz val="12"/>
      <name val="Times Armeni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LatArm"/>
      <family val="2"/>
    </font>
    <font>
      <b/>
      <i/>
      <sz val="9"/>
      <name val="Arial LatArm"/>
      <family val="2"/>
    </font>
    <font>
      <sz val="8"/>
      <name val="Arial LatArm"/>
      <family val="2"/>
    </font>
    <font>
      <b/>
      <i/>
      <u val="single"/>
      <sz val="9"/>
      <name val="Arial LatArm"/>
      <family val="2"/>
    </font>
    <font>
      <b/>
      <sz val="13"/>
      <name val="Arial LatArm"/>
      <family val="2"/>
    </font>
    <font>
      <b/>
      <sz val="11"/>
      <name val="Arial LatArm"/>
      <family val="2"/>
    </font>
    <font>
      <sz val="11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u val="single"/>
      <sz val="12"/>
      <name val="Arial LatArm"/>
      <family val="2"/>
    </font>
    <font>
      <b/>
      <sz val="12"/>
      <name val="Arial LatArm"/>
      <family val="2"/>
    </font>
    <font>
      <i/>
      <sz val="8"/>
      <name val="Arial LatArm"/>
      <family val="2"/>
    </font>
    <font>
      <b/>
      <sz val="9"/>
      <name val="Arial LatArm"/>
      <family val="2"/>
    </font>
    <font>
      <i/>
      <sz val="10"/>
      <name val="Arial LatArm"/>
      <family val="2"/>
    </font>
    <font>
      <i/>
      <sz val="9"/>
      <name val="Arial LatArm"/>
      <family val="2"/>
    </font>
    <font>
      <sz val="12"/>
      <name val="Arial LatArm"/>
      <family val="2"/>
    </font>
    <font>
      <b/>
      <i/>
      <u val="single"/>
      <sz val="10"/>
      <name val="Arial LatArm"/>
      <family val="2"/>
    </font>
    <font>
      <sz val="14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>
        <color indexed="63"/>
      </bottom>
    </border>
    <border>
      <left style="hair">
        <color indexed="22"/>
      </left>
      <right style="thin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indent="12"/>
    </xf>
    <xf numFmtId="0" fontId="11" fillId="0" borderId="0" xfId="0" applyFont="1" applyAlignment="1">
      <alignment horizontal="justify"/>
    </xf>
    <xf numFmtId="0" fontId="12" fillId="0" borderId="0" xfId="59" applyFont="1" applyFill="1" applyAlignment="1">
      <alignment horizontal="centerContinuous"/>
      <protection/>
    </xf>
    <xf numFmtId="0" fontId="6" fillId="0" borderId="0" xfId="59" applyFont="1" applyFill="1">
      <alignment/>
      <protection/>
    </xf>
    <xf numFmtId="0" fontId="8" fillId="0" borderId="0" xfId="59" applyFont="1" applyFill="1" applyBorder="1" applyAlignment="1">
      <alignment horizontal="right"/>
      <protection/>
    </xf>
    <xf numFmtId="0" fontId="12" fillId="0" borderId="0" xfId="59" applyFont="1" applyFill="1" applyAlignment="1">
      <alignment horizontal="right"/>
      <protection/>
    </xf>
    <xf numFmtId="0" fontId="6" fillId="0" borderId="10" xfId="59" applyFont="1" applyFill="1" applyBorder="1" applyProtection="1">
      <alignment/>
      <protection locked="0"/>
    </xf>
    <xf numFmtId="0" fontId="6" fillId="0" borderId="0" xfId="59" applyFont="1" applyFill="1" applyBorder="1" applyProtection="1">
      <alignment/>
      <protection locked="0"/>
    </xf>
    <xf numFmtId="0" fontId="4" fillId="0" borderId="0" xfId="59" applyFont="1" applyFill="1" applyAlignment="1">
      <alignment horizontal="right"/>
      <protection/>
    </xf>
    <xf numFmtId="14" fontId="6" fillId="0" borderId="10" xfId="59" applyNumberFormat="1" applyFont="1" applyFill="1" applyBorder="1" applyProtection="1">
      <alignment/>
      <protection locked="0"/>
    </xf>
    <xf numFmtId="0" fontId="8" fillId="0" borderId="0" xfId="59" applyFont="1" applyFill="1" applyBorder="1" applyAlignment="1">
      <alignment horizontal="left"/>
      <protection/>
    </xf>
    <xf numFmtId="0" fontId="10" fillId="0" borderId="0" xfId="59" applyFont="1" applyFill="1" applyAlignment="1">
      <alignment horizontal="centerContinuous"/>
      <protection/>
    </xf>
    <xf numFmtId="0" fontId="4" fillId="0" borderId="0" xfId="59" applyFont="1" applyFill="1" applyBorder="1" applyAlignment="1">
      <alignment horizontal="right"/>
      <protection/>
    </xf>
    <xf numFmtId="49" fontId="10" fillId="0" borderId="11" xfId="59" applyNumberFormat="1" applyFont="1" applyFill="1" applyBorder="1" applyAlignment="1">
      <alignment horizontal="center" vertical="center" wrapText="1"/>
      <protection/>
    </xf>
    <xf numFmtId="49" fontId="4" fillId="0" borderId="11" xfId="59" applyNumberFormat="1" applyFont="1" applyFill="1" applyBorder="1" applyAlignment="1">
      <alignment horizontal="center" vertical="top" wrapText="1"/>
      <protection/>
    </xf>
    <xf numFmtId="49" fontId="4" fillId="0" borderId="12" xfId="59" applyNumberFormat="1" applyFont="1" applyFill="1" applyBorder="1" applyAlignment="1">
      <alignment horizontal="center" vertical="top" wrapText="1"/>
      <protection/>
    </xf>
    <xf numFmtId="49" fontId="15" fillId="33" borderId="13" xfId="59" applyNumberFormat="1" applyFont="1" applyFill="1" applyBorder="1" applyAlignment="1">
      <alignment horizontal="center" vertical="center" wrapText="1"/>
      <protection/>
    </xf>
    <xf numFmtId="49" fontId="16" fillId="33" borderId="14" xfId="59" applyNumberFormat="1" applyFont="1" applyFill="1" applyBorder="1" applyAlignment="1">
      <alignment horizontal="center" vertical="top" wrapText="1"/>
      <protection/>
    </xf>
    <xf numFmtId="49" fontId="16" fillId="33" borderId="15" xfId="59" applyNumberFormat="1" applyFont="1" applyFill="1" applyBorder="1" applyAlignment="1">
      <alignment horizontal="center" vertical="top" wrapText="1"/>
      <protection/>
    </xf>
    <xf numFmtId="49" fontId="16" fillId="33" borderId="16" xfId="59" applyNumberFormat="1" applyFont="1" applyFill="1" applyBorder="1" applyAlignment="1">
      <alignment horizontal="center" vertical="top" wrapText="1"/>
      <protection/>
    </xf>
    <xf numFmtId="49" fontId="6" fillId="0" borderId="17" xfId="59" applyNumberFormat="1" applyFont="1" applyFill="1" applyBorder="1" applyAlignment="1">
      <alignment vertical="center" wrapText="1"/>
      <protection/>
    </xf>
    <xf numFmtId="3" fontId="6" fillId="0" borderId="17" xfId="0" applyNumberFormat="1" applyFont="1" applyFill="1" applyBorder="1" applyAlignment="1" applyProtection="1">
      <alignment horizontal="center" wrapText="1"/>
      <protection locked="0"/>
    </xf>
    <xf numFmtId="3" fontId="6" fillId="0" borderId="18" xfId="0" applyNumberFormat="1" applyFont="1" applyFill="1" applyBorder="1" applyAlignment="1" applyProtection="1">
      <alignment horizontal="center" wrapText="1"/>
      <protection locked="0"/>
    </xf>
    <xf numFmtId="49" fontId="6" fillId="0" borderId="17" xfId="59" applyNumberFormat="1" applyFont="1" applyFill="1" applyBorder="1" applyAlignment="1" applyProtection="1">
      <alignment horizontal="right" vertical="top" wrapText="1"/>
      <protection locked="0"/>
    </xf>
    <xf numFmtId="49" fontId="6" fillId="0" borderId="19" xfId="59" applyNumberFormat="1" applyFont="1" applyFill="1" applyBorder="1" applyAlignment="1">
      <alignment horizontal="left" vertical="center" wrapText="1"/>
      <protection/>
    </xf>
    <xf numFmtId="3" fontId="6" fillId="0" borderId="19" xfId="0" applyNumberFormat="1" applyFont="1" applyFill="1" applyBorder="1" applyAlignment="1" applyProtection="1">
      <alignment horizontal="center" wrapText="1"/>
      <protection locked="0"/>
    </xf>
    <xf numFmtId="3" fontId="6" fillId="0" borderId="20" xfId="0" applyNumberFormat="1" applyFont="1" applyFill="1" applyBorder="1" applyAlignment="1" applyProtection="1">
      <alignment horizontal="center" wrapText="1"/>
      <protection locked="0"/>
    </xf>
    <xf numFmtId="0" fontId="6" fillId="0" borderId="19" xfId="59" applyFont="1" applyFill="1" applyBorder="1" applyAlignment="1">
      <alignment vertical="top" wrapText="1"/>
      <protection/>
    </xf>
    <xf numFmtId="186" fontId="6" fillId="0" borderId="19" xfId="0" applyNumberFormat="1" applyFont="1" applyFill="1" applyBorder="1" applyAlignment="1" applyProtection="1">
      <alignment horizontal="center"/>
      <protection locked="0"/>
    </xf>
    <xf numFmtId="186" fontId="6" fillId="0" borderId="20" xfId="0" applyNumberFormat="1" applyFont="1" applyFill="1" applyBorder="1" applyAlignment="1" applyProtection="1">
      <alignment horizontal="center" wrapText="1"/>
      <protection locked="0"/>
    </xf>
    <xf numFmtId="186" fontId="6" fillId="0" borderId="19" xfId="0" applyNumberFormat="1" applyFont="1" applyFill="1" applyBorder="1" applyAlignment="1" applyProtection="1">
      <alignment horizontal="center" wrapText="1"/>
      <protection locked="0"/>
    </xf>
    <xf numFmtId="0" fontId="6" fillId="0" borderId="19" xfId="59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34" fillId="0" borderId="0" xfId="61" applyFont="1">
      <alignment/>
      <protection/>
    </xf>
    <xf numFmtId="0" fontId="34" fillId="0" borderId="0" xfId="0" applyFont="1" applyAlignment="1">
      <alignment/>
    </xf>
    <xf numFmtId="0" fontId="35" fillId="0" borderId="0" xfId="61" applyFont="1" applyAlignment="1">
      <alignment horizontal="center"/>
      <protection/>
    </xf>
    <xf numFmtId="0" fontId="36" fillId="0" borderId="0" xfId="61" applyFont="1" applyAlignment="1">
      <alignment horizontal="center"/>
      <protection/>
    </xf>
    <xf numFmtId="0" fontId="37" fillId="0" borderId="0" xfId="61" applyFont="1" applyAlignment="1">
      <alignment horizontal="center"/>
      <protection/>
    </xf>
    <xf numFmtId="0" fontId="38" fillId="0" borderId="0" xfId="61" applyFont="1" applyAlignment="1">
      <alignment horizontal="center"/>
      <protection/>
    </xf>
    <xf numFmtId="0" fontId="39" fillId="0" borderId="0" xfId="61" applyFont="1" applyAlignment="1">
      <alignment horizontal="center"/>
      <protection/>
    </xf>
    <xf numFmtId="0" fontId="40" fillId="0" borderId="0" xfId="61" applyFont="1" applyAlignment="1">
      <alignment horizontal="center"/>
      <protection/>
    </xf>
    <xf numFmtId="0" fontId="41" fillId="0" borderId="0" xfId="61" applyFont="1" applyAlignment="1">
      <alignment horizontal="center"/>
      <protection/>
    </xf>
    <xf numFmtId="0" fontId="42" fillId="0" borderId="0" xfId="61" applyFont="1" applyAlignment="1">
      <alignment horizontal="center"/>
      <protection/>
    </xf>
    <xf numFmtId="0" fontId="34" fillId="0" borderId="0" xfId="61" applyFont="1" applyAlignment="1">
      <alignment horizontal="center"/>
      <protection/>
    </xf>
    <xf numFmtId="0" fontId="43" fillId="0" borderId="0" xfId="61" applyFont="1" applyAlignment="1">
      <alignment/>
      <protection/>
    </xf>
    <xf numFmtId="0" fontId="44" fillId="0" borderId="0" xfId="61" applyFont="1" applyAlignment="1">
      <alignment/>
      <protection/>
    </xf>
    <xf numFmtId="0" fontId="36" fillId="0" borderId="0" xfId="61" applyFont="1" applyBorder="1" applyAlignment="1">
      <alignment horizontal="center"/>
      <protection/>
    </xf>
    <xf numFmtId="0" fontId="36" fillId="0" borderId="0" xfId="61" applyFont="1" applyBorder="1" applyAlignment="1">
      <alignment horizontal="center"/>
      <protection/>
    </xf>
    <xf numFmtId="0" fontId="45" fillId="0" borderId="0" xfId="61" applyFont="1" applyAlignment="1">
      <alignment horizontal="right"/>
      <protection/>
    </xf>
    <xf numFmtId="0" fontId="46" fillId="0" borderId="19" xfId="61" applyFont="1" applyBorder="1" applyAlignment="1">
      <alignment horizontal="center" vertical="center" wrapText="1"/>
      <protection/>
    </xf>
    <xf numFmtId="0" fontId="46" fillId="0" borderId="19" xfId="0" applyFont="1" applyBorder="1" applyAlignment="1">
      <alignment vertical="top" wrapText="1"/>
    </xf>
    <xf numFmtId="0" fontId="46" fillId="0" borderId="20" xfId="61" applyFont="1" applyBorder="1" applyAlignment="1">
      <alignment horizontal="center" vertical="top" wrapText="1"/>
      <protection/>
    </xf>
    <xf numFmtId="0" fontId="41" fillId="0" borderId="21" xfId="61" applyFont="1" applyBorder="1" applyAlignment="1">
      <alignment horizontal="center"/>
      <protection/>
    </xf>
    <xf numFmtId="3" fontId="34" fillId="0" borderId="22" xfId="61" applyNumberFormat="1" applyFont="1" applyBorder="1" applyAlignment="1">
      <alignment horizontal="center"/>
      <protection/>
    </xf>
    <xf numFmtId="0" fontId="34" fillId="0" borderId="23" xfId="61" applyFont="1" applyBorder="1" applyAlignment="1">
      <alignment horizontal="center"/>
      <protection/>
    </xf>
    <xf numFmtId="0" fontId="34" fillId="0" borderId="24" xfId="61" applyFont="1" applyBorder="1" applyAlignment="1">
      <alignment horizontal="center"/>
      <protection/>
    </xf>
    <xf numFmtId="0" fontId="41" fillId="0" borderId="25" xfId="61" applyFont="1" applyBorder="1" applyAlignment="1">
      <alignment horizontal="center"/>
      <protection/>
    </xf>
    <xf numFmtId="37" fontId="34" fillId="0" borderId="26" xfId="61" applyNumberFormat="1" applyFont="1" applyBorder="1" applyAlignment="1">
      <alignment horizontal="center"/>
      <protection/>
    </xf>
    <xf numFmtId="37" fontId="34" fillId="0" borderId="27" xfId="61" applyNumberFormat="1" applyFont="1" applyBorder="1" applyAlignment="1">
      <alignment horizontal="center"/>
      <protection/>
    </xf>
    <xf numFmtId="0" fontId="46" fillId="0" borderId="25" xfId="61" applyFont="1" applyBorder="1" applyAlignment="1">
      <alignment horizontal="center"/>
      <protection/>
    </xf>
    <xf numFmtId="3" fontId="42" fillId="0" borderId="26" xfId="61" applyNumberFormat="1" applyFont="1" applyBorder="1" applyAlignment="1">
      <alignment horizontal="center"/>
      <protection/>
    </xf>
    <xf numFmtId="0" fontId="42" fillId="0" borderId="27" xfId="61" applyFont="1" applyBorder="1" applyAlignment="1">
      <alignment horizontal="center"/>
      <protection/>
    </xf>
    <xf numFmtId="0" fontId="34" fillId="0" borderId="26" xfId="61" applyFont="1" applyBorder="1" applyAlignment="1">
      <alignment horizontal="center"/>
      <protection/>
    </xf>
    <xf numFmtId="0" fontId="34" fillId="0" borderId="28" xfId="61" applyFont="1" applyBorder="1" applyAlignment="1">
      <alignment horizontal="center"/>
      <protection/>
    </xf>
    <xf numFmtId="0" fontId="34" fillId="0" borderId="27" xfId="61" applyFont="1" applyBorder="1" applyAlignment="1">
      <alignment horizontal="center"/>
      <protection/>
    </xf>
    <xf numFmtId="3" fontId="34" fillId="0" borderId="26" xfId="61" applyNumberFormat="1" applyFont="1" applyBorder="1" applyAlignment="1">
      <alignment horizontal="center"/>
      <protection/>
    </xf>
    <xf numFmtId="37" fontId="42" fillId="0" borderId="26" xfId="61" applyNumberFormat="1" applyFont="1" applyBorder="1" applyAlignment="1">
      <alignment horizontal="center"/>
      <protection/>
    </xf>
    <xf numFmtId="0" fontId="34" fillId="0" borderId="25" xfId="61" applyFont="1" applyBorder="1" applyAlignment="1">
      <alignment horizontal="center"/>
      <protection/>
    </xf>
    <xf numFmtId="0" fontId="41" fillId="0" borderId="25" xfId="61" applyFont="1" applyFill="1" applyBorder="1" applyAlignment="1">
      <alignment horizontal="center"/>
      <protection/>
    </xf>
    <xf numFmtId="37" fontId="34" fillId="0" borderId="26" xfId="61" applyNumberFormat="1" applyFont="1" applyFill="1" applyBorder="1" applyAlignment="1">
      <alignment horizontal="center"/>
      <protection/>
    </xf>
    <xf numFmtId="0" fontId="42" fillId="0" borderId="27" xfId="61" applyFont="1" applyFill="1" applyBorder="1" applyAlignment="1">
      <alignment horizontal="center"/>
      <protection/>
    </xf>
    <xf numFmtId="0" fontId="34" fillId="0" borderId="0" xfId="0" applyFont="1" applyFill="1" applyAlignment="1">
      <alignment/>
    </xf>
    <xf numFmtId="0" fontId="42" fillId="0" borderId="25" xfId="61" applyFont="1" applyBorder="1" applyAlignment="1">
      <alignment horizontal="center"/>
      <protection/>
    </xf>
    <xf numFmtId="0" fontId="41" fillId="0" borderId="29" xfId="61" applyFont="1" applyBorder="1" applyAlignment="1">
      <alignment horizontal="center"/>
      <protection/>
    </xf>
    <xf numFmtId="0" fontId="34" fillId="0" borderId="30" xfId="61" applyFont="1" applyBorder="1" applyAlignment="1">
      <alignment horizontal="center"/>
      <protection/>
    </xf>
    <xf numFmtId="0" fontId="34" fillId="0" borderId="30" xfId="61" applyFont="1" applyBorder="1">
      <alignment/>
      <protection/>
    </xf>
    <xf numFmtId="0" fontId="34" fillId="0" borderId="31" xfId="61" applyFont="1" applyBorder="1">
      <alignment/>
      <protection/>
    </xf>
    <xf numFmtId="0" fontId="34" fillId="0" borderId="32" xfId="61" applyFont="1" applyBorder="1">
      <alignment/>
      <protection/>
    </xf>
    <xf numFmtId="0" fontId="41" fillId="0" borderId="33" xfId="61" applyFont="1" applyBorder="1" applyAlignment="1">
      <alignment horizontal="center"/>
      <protection/>
    </xf>
    <xf numFmtId="0" fontId="34" fillId="0" borderId="34" xfId="61" applyFont="1" applyBorder="1" applyAlignment="1">
      <alignment horizontal="center"/>
      <protection/>
    </xf>
    <xf numFmtId="0" fontId="34" fillId="0" borderId="34" xfId="61" applyFont="1" applyBorder="1">
      <alignment/>
      <protection/>
    </xf>
    <xf numFmtId="0" fontId="34" fillId="0" borderId="35" xfId="61" applyFont="1" applyBorder="1">
      <alignment/>
      <protection/>
    </xf>
    <xf numFmtId="0" fontId="34" fillId="0" borderId="36" xfId="61" applyFont="1" applyBorder="1">
      <alignment/>
      <protection/>
    </xf>
    <xf numFmtId="0" fontId="41" fillId="0" borderId="0" xfId="61" applyFont="1" applyBorder="1" applyAlignment="1">
      <alignment horizontal="center"/>
      <protection/>
    </xf>
    <xf numFmtId="0" fontId="34" fillId="0" borderId="0" xfId="61" applyFont="1" applyBorder="1" applyAlignment="1">
      <alignment horizontal="center"/>
      <protection/>
    </xf>
    <xf numFmtId="0" fontId="34" fillId="0" borderId="0" xfId="61" applyFont="1" applyBorder="1">
      <alignment/>
      <protection/>
    </xf>
    <xf numFmtId="0" fontId="42" fillId="0" borderId="0" xfId="0" applyFont="1" applyAlignment="1">
      <alignment horizontal="left" indent="12"/>
    </xf>
    <xf numFmtId="0" fontId="40" fillId="0" borderId="0" xfId="0" applyFont="1" applyAlignment="1">
      <alignment/>
    </xf>
    <xf numFmtId="0" fontId="42" fillId="0" borderId="0" xfId="0" applyFont="1" applyAlignment="1">
      <alignment horizontal="justify" wrapText="1"/>
    </xf>
    <xf numFmtId="0" fontId="34" fillId="0" borderId="0" xfId="58" applyFont="1">
      <alignment/>
      <protection/>
    </xf>
    <xf numFmtId="0" fontId="35" fillId="0" borderId="0" xfId="60" applyFont="1" applyBorder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0" fontId="37" fillId="0" borderId="0" xfId="60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49" fontId="34" fillId="0" borderId="0" xfId="60" applyNumberFormat="1" applyFont="1" applyBorder="1" applyAlignment="1">
      <alignment horizontal="left"/>
      <protection/>
    </xf>
    <xf numFmtId="0" fontId="34" fillId="0" borderId="0" xfId="60" applyFont="1" applyBorder="1">
      <alignment/>
      <protection/>
    </xf>
    <xf numFmtId="0" fontId="42" fillId="0" borderId="0" xfId="60" applyFont="1" applyBorder="1" applyAlignment="1">
      <alignment horizontal="center"/>
      <protection/>
    </xf>
    <xf numFmtId="0" fontId="43" fillId="0" borderId="0" xfId="60" applyFont="1" applyBorder="1" applyAlignment="1">
      <alignment horizontal="center"/>
      <protection/>
    </xf>
    <xf numFmtId="0" fontId="34" fillId="0" borderId="0" xfId="60" applyFont="1" applyBorder="1" applyAlignment="1">
      <alignment horizontal="center"/>
      <protection/>
    </xf>
    <xf numFmtId="49" fontId="34" fillId="0" borderId="37" xfId="60" applyNumberFormat="1" applyFont="1" applyBorder="1" applyAlignment="1">
      <alignment horizontal="left"/>
      <protection/>
    </xf>
    <xf numFmtId="0" fontId="34" fillId="0" borderId="37" xfId="60" applyFont="1" applyBorder="1">
      <alignment/>
      <protection/>
    </xf>
    <xf numFmtId="0" fontId="47" fillId="0" borderId="37" xfId="60" applyFont="1" applyBorder="1" applyAlignment="1">
      <alignment horizontal="right"/>
      <protection/>
    </xf>
    <xf numFmtId="49" fontId="34" fillId="0" borderId="38" xfId="60" applyNumberFormat="1" applyFont="1" applyBorder="1" applyAlignment="1">
      <alignment horizontal="left" vertical="top" wrapText="1"/>
      <protection/>
    </xf>
    <xf numFmtId="0" fontId="42" fillId="0" borderId="39" xfId="60" applyFont="1" applyBorder="1" applyAlignment="1">
      <alignment horizontal="center" vertical="center" wrapText="1"/>
      <protection/>
    </xf>
    <xf numFmtId="0" fontId="42" fillId="0" borderId="39" xfId="60" applyFont="1" applyBorder="1" applyAlignment="1">
      <alignment horizontal="center" vertical="top" wrapText="1"/>
      <protection/>
    </xf>
    <xf numFmtId="0" fontId="42" fillId="0" borderId="40" xfId="60" applyFont="1" applyBorder="1" applyAlignment="1">
      <alignment horizontal="center" vertical="top" wrapText="1"/>
      <protection/>
    </xf>
    <xf numFmtId="49" fontId="42" fillId="0" borderId="41" xfId="60" applyNumberFormat="1" applyFont="1" applyBorder="1" applyAlignment="1">
      <alignment horizontal="left"/>
      <protection/>
    </xf>
    <xf numFmtId="0" fontId="42" fillId="0" borderId="42" xfId="60" applyFont="1" applyBorder="1">
      <alignment/>
      <protection/>
    </xf>
    <xf numFmtId="0" fontId="40" fillId="0" borderId="42" xfId="60" applyFont="1" applyBorder="1">
      <alignment/>
      <protection/>
    </xf>
    <xf numFmtId="0" fontId="34" fillId="0" borderId="43" xfId="60" applyFont="1" applyBorder="1">
      <alignment/>
      <protection/>
    </xf>
    <xf numFmtId="49" fontId="41" fillId="0" borderId="25" xfId="60" applyNumberFormat="1" applyFont="1" applyBorder="1" applyAlignment="1">
      <alignment horizontal="left"/>
      <protection/>
    </xf>
    <xf numFmtId="0" fontId="41" fillId="0" borderId="26" xfId="60" applyFont="1" applyBorder="1" applyAlignment="1">
      <alignment wrapText="1"/>
      <protection/>
    </xf>
    <xf numFmtId="3" fontId="40" fillId="0" borderId="26" xfId="60" applyNumberFormat="1" applyFont="1" applyBorder="1">
      <alignment/>
      <protection/>
    </xf>
    <xf numFmtId="3" fontId="34" fillId="0" borderId="27" xfId="60" applyNumberFormat="1" applyFont="1" applyBorder="1">
      <alignment/>
      <protection/>
    </xf>
    <xf numFmtId="0" fontId="41" fillId="0" borderId="26" xfId="60" applyFont="1" applyBorder="1">
      <alignment/>
      <protection/>
    </xf>
    <xf numFmtId="3" fontId="40" fillId="0" borderId="26" xfId="60" applyNumberFormat="1" applyFont="1" applyFill="1" applyBorder="1">
      <alignment/>
      <protection/>
    </xf>
    <xf numFmtId="0" fontId="34" fillId="0" borderId="27" xfId="60" applyFont="1" applyBorder="1">
      <alignment/>
      <protection/>
    </xf>
    <xf numFmtId="0" fontId="40" fillId="0" borderId="26" xfId="60" applyFont="1" applyBorder="1">
      <alignment/>
      <protection/>
    </xf>
    <xf numFmtId="49" fontId="41" fillId="0" borderId="25" xfId="60" applyNumberFormat="1" applyFont="1" applyBorder="1" applyAlignment="1">
      <alignment horizontal="left" vertical="top"/>
      <protection/>
    </xf>
    <xf numFmtId="0" fontId="41" fillId="0" borderId="26" xfId="60" applyFont="1" applyBorder="1" applyAlignment="1">
      <alignment vertical="top" wrapText="1"/>
      <protection/>
    </xf>
    <xf numFmtId="0" fontId="35" fillId="0" borderId="26" xfId="60" applyFont="1" applyBorder="1">
      <alignment/>
      <protection/>
    </xf>
    <xf numFmtId="3" fontId="39" fillId="0" borderId="26" xfId="60" applyNumberFormat="1" applyFont="1" applyBorder="1">
      <alignment/>
      <protection/>
    </xf>
    <xf numFmtId="3" fontId="39" fillId="0" borderId="27" xfId="60" applyNumberFormat="1" applyFont="1" applyBorder="1">
      <alignment/>
      <protection/>
    </xf>
    <xf numFmtId="49" fontId="46" fillId="0" borderId="25" xfId="60" applyNumberFormat="1" applyFont="1" applyBorder="1" applyAlignment="1">
      <alignment horizontal="left"/>
      <protection/>
    </xf>
    <xf numFmtId="0" fontId="46" fillId="0" borderId="26" xfId="60" applyFont="1" applyBorder="1">
      <alignment/>
      <protection/>
    </xf>
    <xf numFmtId="0" fontId="34" fillId="0" borderId="44" xfId="60" applyFont="1" applyBorder="1">
      <alignment/>
      <protection/>
    </xf>
    <xf numFmtId="39" fontId="34" fillId="0" borderId="27" xfId="60" applyNumberFormat="1" applyFont="1" applyBorder="1">
      <alignment/>
      <protection/>
    </xf>
    <xf numFmtId="3" fontId="40" fillId="0" borderId="27" xfId="60" applyNumberFormat="1" applyFont="1" applyBorder="1">
      <alignment/>
      <protection/>
    </xf>
    <xf numFmtId="37" fontId="40" fillId="0" borderId="26" xfId="60" applyNumberFormat="1" applyFont="1" applyFill="1" applyBorder="1">
      <alignment/>
      <protection/>
    </xf>
    <xf numFmtId="37" fontId="40" fillId="0" borderId="26" xfId="60" applyNumberFormat="1" applyFont="1" applyBorder="1">
      <alignment/>
      <protection/>
    </xf>
    <xf numFmtId="0" fontId="48" fillId="0" borderId="26" xfId="60" applyFont="1" applyBorder="1">
      <alignment/>
      <protection/>
    </xf>
    <xf numFmtId="49" fontId="41" fillId="0" borderId="33" xfId="60" applyNumberFormat="1" applyFont="1" applyBorder="1" applyAlignment="1">
      <alignment horizontal="left"/>
      <protection/>
    </xf>
    <xf numFmtId="0" fontId="35" fillId="0" borderId="34" xfId="60" applyFont="1" applyBorder="1">
      <alignment/>
      <protection/>
    </xf>
    <xf numFmtId="3" fontId="39" fillId="0" borderId="34" xfId="60" applyNumberFormat="1" applyFont="1" applyBorder="1">
      <alignment/>
      <protection/>
    </xf>
    <xf numFmtId="3" fontId="39" fillId="0" borderId="36" xfId="60" applyNumberFormat="1" applyFont="1" applyBorder="1">
      <alignment/>
      <protection/>
    </xf>
    <xf numFmtId="39" fontId="34" fillId="0" borderId="0" xfId="0" applyNumberFormat="1" applyFont="1" applyAlignment="1">
      <alignment/>
    </xf>
    <xf numFmtId="166" fontId="34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5" fillId="0" borderId="0" xfId="57" applyFont="1" applyFill="1" applyBorder="1" applyAlignment="1">
      <alignment horizontal="center"/>
      <protection/>
    </xf>
    <xf numFmtId="0" fontId="36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7" fillId="0" borderId="0" xfId="57" applyFont="1" applyFill="1" applyBorder="1" applyAlignment="1">
      <alignment horizontal="center"/>
      <protection/>
    </xf>
    <xf numFmtId="0" fontId="44" fillId="0" borderId="0" xfId="57" applyFont="1" applyFill="1" applyBorder="1" applyAlignment="1">
      <alignment horizontal="center"/>
      <protection/>
    </xf>
    <xf numFmtId="0" fontId="39" fillId="0" borderId="0" xfId="57" applyFont="1" applyFill="1" applyBorder="1" applyAlignment="1">
      <alignment horizontal="center"/>
      <protection/>
    </xf>
    <xf numFmtId="0" fontId="40" fillId="0" borderId="0" xfId="57" applyFont="1" applyFill="1" applyBorder="1" applyAlignment="1">
      <alignment horizontal="center"/>
      <protection/>
    </xf>
    <xf numFmtId="0" fontId="41" fillId="0" borderId="0" xfId="57" applyFont="1" applyFill="1" applyBorder="1" applyAlignment="1">
      <alignment horizontal="center"/>
      <protection/>
    </xf>
    <xf numFmtId="0" fontId="34" fillId="0" borderId="0" xfId="57" applyFont="1" applyFill="1" applyBorder="1" applyAlignment="1">
      <alignment vertical="top" wrapText="1"/>
      <protection/>
    </xf>
    <xf numFmtId="0" fontId="48" fillId="0" borderId="0" xfId="57" applyFont="1" applyFill="1" applyBorder="1" applyAlignment="1">
      <alignment horizontal="right"/>
      <protection/>
    </xf>
    <xf numFmtId="49" fontId="39" fillId="0" borderId="19" xfId="57" applyNumberFormat="1" applyFont="1" applyFill="1" applyBorder="1" applyAlignment="1">
      <alignment horizontal="center" vertical="center" wrapText="1"/>
      <protection/>
    </xf>
    <xf numFmtId="0" fontId="46" fillId="0" borderId="19" xfId="61" applyFont="1" applyBorder="1" applyAlignment="1">
      <alignment horizontal="left" vertical="top" wrapText="1"/>
      <protection/>
    </xf>
    <xf numFmtId="0" fontId="34" fillId="0" borderId="0" xfId="57" applyFont="1" applyFill="1" applyAlignment="1">
      <alignment vertical="top" wrapText="1"/>
      <protection/>
    </xf>
    <xf numFmtId="0" fontId="46" fillId="0" borderId="45" xfId="57" applyFont="1" applyFill="1" applyBorder="1" applyAlignment="1">
      <alignment vertical="top" wrapText="1"/>
      <protection/>
    </xf>
    <xf numFmtId="37" fontId="39" fillId="0" borderId="46" xfId="57" applyNumberFormat="1" applyFont="1" applyFill="1" applyBorder="1" applyAlignment="1" applyProtection="1">
      <alignment horizontal="center" vertical="top" wrapText="1"/>
      <protection/>
    </xf>
    <xf numFmtId="3" fontId="42" fillId="0" borderId="45" xfId="57" applyNumberFormat="1" applyFont="1" applyFill="1" applyBorder="1" applyAlignment="1" applyProtection="1">
      <alignment horizontal="center" vertical="top" wrapText="1"/>
      <protection/>
    </xf>
    <xf numFmtId="0" fontId="35" fillId="0" borderId="47" xfId="57" applyFont="1" applyFill="1" applyBorder="1" applyAlignment="1">
      <alignment vertical="top" wrapText="1"/>
      <protection/>
    </xf>
    <xf numFmtId="37" fontId="40" fillId="0" borderId="46" xfId="57" applyNumberFormat="1" applyFont="1" applyFill="1" applyBorder="1" applyAlignment="1" applyProtection="1">
      <alignment horizontal="center" vertical="top" wrapText="1"/>
      <protection/>
    </xf>
    <xf numFmtId="0" fontId="41" fillId="0" borderId="48" xfId="57" applyFont="1" applyFill="1" applyBorder="1" applyAlignment="1">
      <alignment horizontal="left" vertical="top" wrapText="1"/>
      <protection/>
    </xf>
    <xf numFmtId="3" fontId="40" fillId="0" borderId="46" xfId="57" applyNumberFormat="1" applyFont="1" applyFill="1" applyBorder="1" applyAlignment="1" applyProtection="1">
      <alignment horizontal="center" vertical="top" wrapText="1"/>
      <protection/>
    </xf>
    <xf numFmtId="3" fontId="41" fillId="0" borderId="47" xfId="57" applyNumberFormat="1" applyFont="1" applyFill="1" applyBorder="1" applyAlignment="1" applyProtection="1">
      <alignment horizontal="center" vertical="top" wrapText="1"/>
      <protection/>
    </xf>
    <xf numFmtId="37" fontId="41" fillId="0" borderId="46" xfId="57" applyNumberFormat="1" applyFont="1" applyFill="1" applyBorder="1" applyAlignment="1" applyProtection="1">
      <alignment horizontal="center" vertical="top" wrapText="1"/>
      <protection/>
    </xf>
    <xf numFmtId="0" fontId="41" fillId="0" borderId="48" xfId="57" applyFont="1" applyFill="1" applyBorder="1" applyAlignment="1">
      <alignment vertical="top" wrapText="1"/>
      <protection/>
    </xf>
    <xf numFmtId="0" fontId="41" fillId="0" borderId="47" xfId="57" applyFont="1" applyFill="1" applyBorder="1" applyAlignment="1">
      <alignment vertical="top" wrapText="1"/>
      <protection/>
    </xf>
    <xf numFmtId="0" fontId="34" fillId="0" borderId="49" xfId="0" applyFont="1" applyBorder="1" applyAlignment="1">
      <alignment horizontal="center"/>
    </xf>
    <xf numFmtId="0" fontId="35" fillId="0" borderId="47" xfId="57" applyFont="1" applyFill="1" applyBorder="1" applyAlignment="1">
      <alignment horizontal="left" vertical="top" wrapText="1"/>
      <protection/>
    </xf>
    <xf numFmtId="0" fontId="41" fillId="0" borderId="47" xfId="57" applyFont="1" applyFill="1" applyBorder="1" applyAlignment="1">
      <alignment horizontal="left" vertical="top" wrapText="1"/>
      <protection/>
    </xf>
    <xf numFmtId="0" fontId="41" fillId="0" borderId="48" xfId="57" applyFont="1" applyFill="1" applyBorder="1" applyAlignment="1" quotePrefix="1">
      <alignment horizontal="left" vertical="top" wrapText="1"/>
      <protection/>
    </xf>
    <xf numFmtId="3" fontId="41" fillId="0" borderId="48" xfId="57" applyNumberFormat="1" applyFont="1" applyFill="1" applyBorder="1" applyAlignment="1" applyProtection="1">
      <alignment horizontal="center" vertical="top" wrapText="1"/>
      <protection locked="0"/>
    </xf>
    <xf numFmtId="3" fontId="39" fillId="0" borderId="50" xfId="57" applyNumberFormat="1" applyFont="1" applyFill="1" applyBorder="1" applyAlignment="1" applyProtection="1">
      <alignment horizontal="center" vertical="top" wrapText="1"/>
      <protection locked="0"/>
    </xf>
    <xf numFmtId="37" fontId="40" fillId="0" borderId="51" xfId="57" applyNumberFormat="1" applyFont="1" applyFill="1" applyBorder="1" applyAlignment="1" applyProtection="1">
      <alignment horizontal="center" vertical="top" wrapText="1"/>
      <protection/>
    </xf>
    <xf numFmtId="3" fontId="39" fillId="0" borderId="46" xfId="57" applyNumberFormat="1" applyFont="1" applyFill="1" applyBorder="1" applyAlignment="1" applyProtection="1">
      <alignment horizontal="center" vertical="top" wrapText="1"/>
      <protection/>
    </xf>
    <xf numFmtId="3" fontId="40" fillId="0" borderId="50" xfId="57" applyNumberFormat="1" applyFont="1" applyFill="1" applyBorder="1" applyAlignment="1" applyProtection="1">
      <alignment horizontal="center" vertical="top" wrapText="1"/>
      <protection locked="0"/>
    </xf>
    <xf numFmtId="3" fontId="41" fillId="0" borderId="52" xfId="57" applyNumberFormat="1" applyFont="1" applyFill="1" applyBorder="1" applyAlignment="1" applyProtection="1">
      <alignment horizontal="center" vertical="top" wrapText="1"/>
      <protection locked="0"/>
    </xf>
    <xf numFmtId="0" fontId="41" fillId="0" borderId="52" xfId="57" applyFont="1" applyFill="1" applyBorder="1" applyAlignment="1">
      <alignment vertical="top" wrapText="1"/>
      <protection/>
    </xf>
    <xf numFmtId="3" fontId="40" fillId="0" borderId="53" xfId="57" applyNumberFormat="1" applyFont="1" applyFill="1" applyBorder="1" applyAlignment="1" applyProtection="1">
      <alignment horizontal="center" vertical="top" wrapText="1"/>
      <protection locked="0"/>
    </xf>
    <xf numFmtId="0" fontId="41" fillId="0" borderId="51" xfId="57" applyFont="1" applyFill="1" applyBorder="1" applyAlignment="1">
      <alignment vertical="top" wrapText="1"/>
      <protection/>
    </xf>
    <xf numFmtId="3" fontId="40" fillId="0" borderId="54" xfId="57" applyNumberFormat="1" applyFont="1" applyFill="1" applyBorder="1" applyAlignment="1" applyProtection="1">
      <alignment horizontal="center" vertical="top" wrapText="1"/>
      <protection locked="0"/>
    </xf>
    <xf numFmtId="3" fontId="41" fillId="0" borderId="51" xfId="57" applyNumberFormat="1" applyFont="1" applyFill="1" applyBorder="1" applyAlignment="1" applyProtection="1">
      <alignment horizontal="center" vertical="top" wrapText="1"/>
      <protection locked="0"/>
    </xf>
    <xf numFmtId="3" fontId="39" fillId="0" borderId="55" xfId="57" applyNumberFormat="1" applyFont="1" applyFill="1" applyBorder="1" applyAlignment="1" applyProtection="1">
      <alignment horizontal="center" vertical="top" wrapText="1"/>
      <protection/>
    </xf>
    <xf numFmtId="3" fontId="46" fillId="0" borderId="48" xfId="57" applyNumberFormat="1" applyFont="1" applyFill="1" applyBorder="1" applyAlignment="1" applyProtection="1">
      <alignment horizontal="center" vertical="top" wrapText="1"/>
      <protection/>
    </xf>
    <xf numFmtId="37" fontId="41" fillId="0" borderId="56" xfId="57" applyNumberFormat="1" applyFont="1" applyFill="1" applyBorder="1" applyAlignment="1" applyProtection="1">
      <alignment horizontal="center" vertical="top" wrapText="1"/>
      <protection/>
    </xf>
    <xf numFmtId="0" fontId="41" fillId="0" borderId="11" xfId="57" applyFont="1" applyFill="1" applyBorder="1" applyAlignment="1">
      <alignment horizontal="left" vertical="top" wrapText="1"/>
      <protection/>
    </xf>
    <xf numFmtId="37" fontId="40" fillId="0" borderId="45" xfId="57" applyNumberFormat="1" applyFont="1" applyFill="1" applyBorder="1" applyAlignment="1" applyProtection="1">
      <alignment horizontal="center" vertical="top" wrapText="1"/>
      <protection/>
    </xf>
    <xf numFmtId="37" fontId="41" fillId="0" borderId="57" xfId="57" applyNumberFormat="1" applyFont="1" applyFill="1" applyBorder="1" applyAlignment="1" applyProtection="1">
      <alignment horizontal="center" vertical="top" wrapText="1"/>
      <protection/>
    </xf>
    <xf numFmtId="0" fontId="41" fillId="0" borderId="17" xfId="57" applyFont="1" applyFill="1" applyBorder="1" applyAlignment="1">
      <alignment horizontal="left" vertical="top" wrapText="1"/>
      <protection/>
    </xf>
    <xf numFmtId="0" fontId="46" fillId="0" borderId="19" xfId="57" applyFont="1" applyFill="1" applyBorder="1" applyAlignment="1">
      <alignment vertical="top" wrapText="1"/>
      <protection/>
    </xf>
    <xf numFmtId="3" fontId="39" fillId="0" borderId="58" xfId="57" applyNumberFormat="1" applyFont="1" applyFill="1" applyBorder="1" applyAlignment="1" applyProtection="1">
      <alignment horizontal="center" vertical="top" wrapText="1"/>
      <protection/>
    </xf>
    <xf numFmtId="0" fontId="41" fillId="0" borderId="59" xfId="57" applyFont="1" applyFill="1" applyBorder="1" applyAlignment="1">
      <alignment vertical="top" wrapText="1"/>
      <protection/>
    </xf>
    <xf numFmtId="3" fontId="39" fillId="0" borderId="59" xfId="57" applyNumberFormat="1" applyFont="1" applyFill="1" applyBorder="1" applyAlignment="1" applyProtection="1">
      <alignment horizontal="center" vertical="top" wrapText="1"/>
      <protection locked="0"/>
    </xf>
    <xf numFmtId="3" fontId="42" fillId="0" borderId="59" xfId="57" applyNumberFormat="1" applyFont="1" applyFill="1" applyBorder="1" applyAlignment="1" applyProtection="1">
      <alignment horizontal="center" vertical="top" wrapText="1"/>
      <protection locked="0"/>
    </xf>
    <xf numFmtId="0" fontId="41" fillId="0" borderId="60" xfId="57" applyFont="1" applyFill="1" applyBorder="1" applyAlignment="1">
      <alignment vertical="top" wrapText="1"/>
      <protection/>
    </xf>
    <xf numFmtId="3" fontId="39" fillId="0" borderId="60" xfId="57" applyNumberFormat="1" applyFont="1" applyFill="1" applyBorder="1" applyAlignment="1" applyProtection="1">
      <alignment horizontal="center" vertical="top" wrapText="1"/>
      <protection/>
    </xf>
    <xf numFmtId="3" fontId="42" fillId="0" borderId="60" xfId="57" applyNumberFormat="1" applyFont="1" applyFill="1" applyBorder="1" applyAlignment="1" applyProtection="1">
      <alignment horizontal="center" vertical="top" wrapText="1"/>
      <protection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46" fillId="0" borderId="61" xfId="0" applyFont="1" applyBorder="1" applyAlignment="1">
      <alignment vertical="top" wrapText="1"/>
    </xf>
    <xf numFmtId="0" fontId="46" fillId="0" borderId="62" xfId="0" applyFont="1" applyBorder="1" applyAlignment="1">
      <alignment vertical="top" wrapText="1"/>
    </xf>
    <xf numFmtId="0" fontId="46" fillId="0" borderId="63" xfId="0" applyFont="1" applyBorder="1" applyAlignment="1">
      <alignment vertical="top" wrapText="1"/>
    </xf>
    <xf numFmtId="0" fontId="34" fillId="0" borderId="64" xfId="0" applyFont="1" applyBorder="1" applyAlignment="1">
      <alignment vertical="top" wrapText="1"/>
    </xf>
    <xf numFmtId="0" fontId="41" fillId="0" borderId="63" xfId="0" applyFont="1" applyBorder="1" applyAlignment="1">
      <alignment vertical="top" wrapText="1"/>
    </xf>
    <xf numFmtId="0" fontId="34" fillId="0" borderId="64" xfId="0" applyFont="1" applyBorder="1" applyAlignment="1">
      <alignment horizontal="center" vertical="top" wrapText="1"/>
    </xf>
    <xf numFmtId="0" fontId="34" fillId="0" borderId="64" xfId="0" applyFont="1" applyBorder="1" applyAlignment="1">
      <alignment horizontal="right" vertical="top" wrapText="1"/>
    </xf>
    <xf numFmtId="0" fontId="51" fillId="0" borderId="0" xfId="0" applyFont="1" applyAlignment="1">
      <alignment horizontal="center"/>
    </xf>
    <xf numFmtId="3" fontId="34" fillId="0" borderId="64" xfId="0" applyNumberFormat="1" applyFont="1" applyBorder="1" applyAlignment="1">
      <alignment horizontal="right" vertical="top" wrapText="1"/>
    </xf>
    <xf numFmtId="37" fontId="34" fillId="0" borderId="64" xfId="0" applyNumberFormat="1" applyFont="1" applyBorder="1" applyAlignment="1">
      <alignment horizontal="right" vertical="top" wrapText="1"/>
    </xf>
    <xf numFmtId="3" fontId="34" fillId="0" borderId="0" xfId="0" applyNumberFormat="1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2" xfId="57"/>
    <cellStyle name="Normal_balance" xfId="58"/>
    <cellStyle name="Normal_Sheet1" xfId="59"/>
    <cellStyle name="Normal_toxarkum" xfId="60"/>
    <cellStyle name="Normal_twxarkum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A9" sqref="A9"/>
    </sheetView>
  </sheetViews>
  <sheetFormatPr defaultColWidth="9.00390625" defaultRowHeight="12.75"/>
  <cols>
    <col min="1" max="1" width="59.57421875" style="39" customWidth="1"/>
    <col min="2" max="2" width="10.8515625" style="39" customWidth="1"/>
    <col min="3" max="3" width="9.7109375" style="39" bestFit="1" customWidth="1"/>
    <col min="4" max="4" width="12.7109375" style="39" bestFit="1" customWidth="1"/>
    <col min="5" max="5" width="10.421875" style="39" hidden="1" customWidth="1"/>
    <col min="6" max="6" width="11.421875" style="39" customWidth="1"/>
    <col min="7" max="16384" width="9.00390625" style="39" customWidth="1"/>
  </cols>
  <sheetData>
    <row r="1" spans="1:6" ht="12.75">
      <c r="A1" s="38"/>
      <c r="B1" s="38"/>
      <c r="C1" s="38"/>
      <c r="D1" s="38"/>
      <c r="E1" s="38"/>
      <c r="F1" s="38"/>
    </row>
    <row r="2" spans="1:5" ht="12.75">
      <c r="A2" s="38"/>
      <c r="B2" s="38"/>
      <c r="C2" s="38"/>
      <c r="D2" s="40" t="s">
        <v>103</v>
      </c>
      <c r="E2" s="38"/>
    </row>
    <row r="3" spans="1:7" ht="12.75">
      <c r="A3" s="41"/>
      <c r="B3" s="41"/>
      <c r="C3" s="41"/>
      <c r="D3" s="41"/>
      <c r="E3" s="41"/>
      <c r="F3" s="41"/>
      <c r="G3" s="41"/>
    </row>
    <row r="4" spans="1:5" ht="12.75">
      <c r="A4" s="38"/>
      <c r="B4" s="38"/>
      <c r="C4" s="38"/>
      <c r="D4" s="42"/>
      <c r="E4" s="38"/>
    </row>
    <row r="5" spans="1:5" ht="16.5">
      <c r="A5" s="43" t="s">
        <v>104</v>
      </c>
      <c r="B5" s="43"/>
      <c r="C5" s="43"/>
      <c r="D5" s="43"/>
      <c r="E5" s="43"/>
    </row>
    <row r="6" spans="1:6" ht="14.25">
      <c r="A6" s="44" t="s">
        <v>105</v>
      </c>
      <c r="B6" s="44"/>
      <c r="C6" s="44"/>
      <c r="D6" s="44"/>
      <c r="E6" s="44"/>
      <c r="F6" s="45"/>
    </row>
    <row r="7" spans="1:6" ht="12.75">
      <c r="A7" s="38"/>
      <c r="B7" s="38"/>
      <c r="C7" s="38"/>
      <c r="F7" s="46"/>
    </row>
    <row r="8" spans="1:6" ht="12.75">
      <c r="A8" s="47" t="s">
        <v>144</v>
      </c>
      <c r="B8" s="47"/>
      <c r="C8" s="47"/>
      <c r="D8" s="47"/>
      <c r="E8" s="47"/>
      <c r="F8" s="48"/>
    </row>
    <row r="9" spans="1:6" ht="12.75">
      <c r="A9" s="38" t="s">
        <v>18</v>
      </c>
      <c r="B9" s="38"/>
      <c r="C9" s="38"/>
      <c r="D9" s="38"/>
      <c r="E9" s="38"/>
      <c r="F9" s="38"/>
    </row>
    <row r="10" spans="1:6" ht="15.75">
      <c r="A10" s="49" t="s">
        <v>145</v>
      </c>
      <c r="B10" s="50"/>
      <c r="C10" s="50"/>
      <c r="D10" s="50"/>
      <c r="E10" s="50"/>
      <c r="F10" s="48"/>
    </row>
    <row r="11" spans="1:6" ht="12.75">
      <c r="A11" s="51" t="s">
        <v>106</v>
      </c>
      <c r="B11" s="51"/>
      <c r="C11" s="51"/>
      <c r="D11" s="51"/>
      <c r="E11" s="51"/>
      <c r="F11" s="52"/>
    </row>
    <row r="12" spans="1:6" ht="12" customHeight="1">
      <c r="A12" s="38"/>
      <c r="B12" s="53"/>
      <c r="C12" s="38"/>
      <c r="D12" s="53" t="s">
        <v>95</v>
      </c>
      <c r="F12" s="53"/>
    </row>
    <row r="13" spans="1:6" ht="5.25" customHeight="1" hidden="1">
      <c r="A13" s="38"/>
      <c r="B13" s="38"/>
      <c r="C13" s="38"/>
      <c r="D13" s="38"/>
      <c r="E13" s="38"/>
      <c r="F13" s="38"/>
    </row>
    <row r="14" spans="1:6" ht="108">
      <c r="A14" s="54" t="s">
        <v>0</v>
      </c>
      <c r="B14" s="55" t="s">
        <v>92</v>
      </c>
      <c r="C14" s="55" t="s">
        <v>93</v>
      </c>
      <c r="D14" s="55" t="s">
        <v>37</v>
      </c>
      <c r="E14" s="56" t="s">
        <v>107</v>
      </c>
      <c r="F14" s="55" t="s">
        <v>94</v>
      </c>
    </row>
    <row r="15" spans="1:6" ht="12.75">
      <c r="A15" s="57" t="s">
        <v>19</v>
      </c>
      <c r="B15" s="58">
        <v>8425</v>
      </c>
      <c r="C15" s="58"/>
      <c r="D15" s="58">
        <v>13430</v>
      </c>
      <c r="E15" s="59"/>
      <c r="F15" s="60"/>
    </row>
    <row r="16" spans="1:6" ht="12.75">
      <c r="A16" s="61" t="s">
        <v>41</v>
      </c>
      <c r="B16" s="62">
        <v>1641</v>
      </c>
      <c r="C16" s="62"/>
      <c r="D16" s="62">
        <v>1641</v>
      </c>
      <c r="E16" s="62"/>
      <c r="F16" s="63"/>
    </row>
    <row r="17" spans="1:6" ht="12.75">
      <c r="A17" s="64" t="s">
        <v>42</v>
      </c>
      <c r="B17" s="65">
        <f>B15-B16</f>
        <v>6784</v>
      </c>
      <c r="C17" s="65">
        <f>C15-C16</f>
        <v>0</v>
      </c>
      <c r="D17" s="65">
        <f>D15-D16</f>
        <v>11789</v>
      </c>
      <c r="E17" s="65">
        <f>E15-E16</f>
        <v>0</v>
      </c>
      <c r="F17" s="66">
        <f>F15-F16</f>
        <v>0</v>
      </c>
    </row>
    <row r="18" spans="1:6" ht="12.75">
      <c r="A18" s="61" t="s">
        <v>33</v>
      </c>
      <c r="B18" s="67"/>
      <c r="C18" s="67"/>
      <c r="D18" s="67"/>
      <c r="E18" s="68"/>
      <c r="F18" s="69"/>
    </row>
    <row r="19" spans="1:6" ht="12.75">
      <c r="A19" s="61" t="s">
        <v>34</v>
      </c>
      <c r="B19" s="70">
        <v>861</v>
      </c>
      <c r="C19" s="67"/>
      <c r="D19" s="70">
        <v>1165</v>
      </c>
      <c r="E19" s="68"/>
      <c r="F19" s="69"/>
    </row>
    <row r="20" spans="1:6" ht="12.75">
      <c r="A20" s="61" t="s">
        <v>35</v>
      </c>
      <c r="B20" s="62">
        <v>-16</v>
      </c>
      <c r="C20" s="62"/>
      <c r="D20" s="62">
        <v>-49</v>
      </c>
      <c r="E20" s="62"/>
      <c r="F20" s="63"/>
    </row>
    <row r="21" spans="1:6" ht="12.75">
      <c r="A21" s="61" t="s">
        <v>43</v>
      </c>
      <c r="B21" s="70"/>
      <c r="C21" s="67"/>
      <c r="D21" s="70"/>
      <c r="E21" s="68"/>
      <c r="F21" s="69"/>
    </row>
    <row r="22" spans="1:6" ht="12.75">
      <c r="A22" s="61" t="s">
        <v>108</v>
      </c>
      <c r="B22" s="70"/>
      <c r="C22" s="67"/>
      <c r="D22" s="70"/>
      <c r="E22" s="68"/>
      <c r="F22" s="69"/>
    </row>
    <row r="23" spans="1:6" ht="12.75">
      <c r="A23" s="61" t="s">
        <v>82</v>
      </c>
      <c r="B23" s="70"/>
      <c r="C23" s="67"/>
      <c r="D23" s="70"/>
      <c r="E23" s="68"/>
      <c r="F23" s="69"/>
    </row>
    <row r="24" spans="1:6" ht="12.75">
      <c r="A24" s="61" t="s">
        <v>109</v>
      </c>
      <c r="B24" s="62">
        <v>2819</v>
      </c>
      <c r="C24" s="67"/>
      <c r="D24" s="62">
        <v>2818</v>
      </c>
      <c r="E24" s="68"/>
      <c r="F24" s="69"/>
    </row>
    <row r="25" spans="1:6" ht="12.75">
      <c r="A25" s="61" t="s">
        <v>44</v>
      </c>
      <c r="B25" s="70">
        <v>259</v>
      </c>
      <c r="C25" s="67"/>
      <c r="D25" s="70">
        <v>259</v>
      </c>
      <c r="E25" s="68"/>
      <c r="F25" s="69"/>
    </row>
    <row r="26" spans="1:6" ht="12.75">
      <c r="A26" s="64" t="s">
        <v>45</v>
      </c>
      <c r="B26" s="71">
        <f>SUM(B17:B25)</f>
        <v>10707</v>
      </c>
      <c r="C26" s="71">
        <f>SUM(C17:C25)</f>
        <v>0</v>
      </c>
      <c r="D26" s="71">
        <f>SUM(D17:D25)</f>
        <v>15982</v>
      </c>
      <c r="E26" s="71">
        <f>SUM(E17:E25)</f>
        <v>0</v>
      </c>
      <c r="F26" s="66">
        <f>SUM(F17:F25)</f>
        <v>0</v>
      </c>
    </row>
    <row r="27" spans="1:6" ht="12.75">
      <c r="A27" s="72" t="s">
        <v>110</v>
      </c>
      <c r="B27" s="62">
        <v>-4118</v>
      </c>
      <c r="C27" s="62"/>
      <c r="D27" s="62">
        <v>-4148</v>
      </c>
      <c r="E27" s="62"/>
      <c r="F27" s="66"/>
    </row>
    <row r="28" spans="1:6" s="76" customFormat="1" ht="12.75">
      <c r="A28" s="73" t="s">
        <v>46</v>
      </c>
      <c r="B28" s="74">
        <v>11057</v>
      </c>
      <c r="C28" s="74"/>
      <c r="D28" s="74">
        <v>19225</v>
      </c>
      <c r="E28" s="74"/>
      <c r="F28" s="75"/>
    </row>
    <row r="29" spans="1:6" s="76" customFormat="1" ht="12.75">
      <c r="A29" s="73" t="s">
        <v>36</v>
      </c>
      <c r="B29" s="74">
        <v>1405</v>
      </c>
      <c r="C29" s="74"/>
      <c r="D29" s="74">
        <v>1671</v>
      </c>
      <c r="E29" s="74"/>
      <c r="F29" s="75"/>
    </row>
    <row r="30" spans="1:6" ht="12.75">
      <c r="A30" s="61"/>
      <c r="B30" s="67"/>
      <c r="C30" s="67"/>
      <c r="D30" s="67"/>
      <c r="E30" s="68"/>
      <c r="F30" s="66"/>
    </row>
    <row r="31" spans="1:6" ht="13.5" customHeight="1">
      <c r="A31" s="77" t="s">
        <v>111</v>
      </c>
      <c r="B31" s="71">
        <f>B26+B27-B28-B29</f>
        <v>-5873</v>
      </c>
      <c r="C31" s="71">
        <f>C26+C27-C28-C29</f>
        <v>0</v>
      </c>
      <c r="D31" s="71">
        <f>D26+D27-D28-D29</f>
        <v>-9062</v>
      </c>
      <c r="E31" s="71">
        <f>E26+E27-E28-E29</f>
        <v>0</v>
      </c>
      <c r="F31" s="66">
        <f>F26+F27-F28-F29</f>
        <v>0</v>
      </c>
    </row>
    <row r="32" spans="1:6" ht="12.75">
      <c r="A32" s="61" t="s">
        <v>23</v>
      </c>
      <c r="B32" s="62"/>
      <c r="C32" s="67"/>
      <c r="D32" s="62"/>
      <c r="E32" s="62"/>
      <c r="F32" s="66"/>
    </row>
    <row r="33" spans="1:6" ht="14.25" customHeight="1">
      <c r="A33" s="77" t="s">
        <v>112</v>
      </c>
      <c r="B33" s="71">
        <f>B31-B32</f>
        <v>-5873</v>
      </c>
      <c r="C33" s="71">
        <f>C31-C32</f>
        <v>0</v>
      </c>
      <c r="D33" s="71">
        <f>D31-D32</f>
        <v>-9062</v>
      </c>
      <c r="E33" s="71">
        <f>E31-E32</f>
        <v>0</v>
      </c>
      <c r="F33" s="66">
        <f>F31-F32</f>
        <v>0</v>
      </c>
    </row>
    <row r="34" spans="1:6" ht="16.5" customHeight="1">
      <c r="A34" s="78" t="s">
        <v>47</v>
      </c>
      <c r="B34" s="79"/>
      <c r="C34" s="80"/>
      <c r="D34" s="79"/>
      <c r="E34" s="81"/>
      <c r="F34" s="82"/>
    </row>
    <row r="35" spans="1:6" ht="12.75">
      <c r="A35" s="83" t="s">
        <v>48</v>
      </c>
      <c r="B35" s="84"/>
      <c r="C35" s="85"/>
      <c r="D35" s="84"/>
      <c r="E35" s="86"/>
      <c r="F35" s="87"/>
    </row>
    <row r="36" spans="1:6" ht="12.75">
      <c r="A36" s="88"/>
      <c r="B36" s="89"/>
      <c r="C36" s="90"/>
      <c r="D36" s="89"/>
      <c r="E36" s="90"/>
      <c r="F36" s="90"/>
    </row>
    <row r="38" spans="1:2" ht="12.75">
      <c r="A38" s="91" t="s">
        <v>132</v>
      </c>
      <c r="B38" s="91"/>
    </row>
    <row r="39" spans="1:2" ht="12.75">
      <c r="A39" s="91" t="s">
        <v>187</v>
      </c>
      <c r="B39" s="91"/>
    </row>
    <row r="41" spans="1:2" ht="12.75">
      <c r="A41" s="91" t="s">
        <v>186</v>
      </c>
      <c r="B41" s="91"/>
    </row>
    <row r="43" ht="14.25">
      <c r="G43" s="92"/>
    </row>
    <row r="44" spans="1:4" ht="49.5" customHeight="1">
      <c r="A44" s="93" t="s">
        <v>194</v>
      </c>
      <c r="B44" s="93"/>
      <c r="C44" s="93"/>
      <c r="D44" s="93"/>
    </row>
  </sheetData>
  <sheetProtection/>
  <mergeCells count="6">
    <mergeCell ref="A44:D44"/>
    <mergeCell ref="A11:E11"/>
    <mergeCell ref="A3:G3"/>
    <mergeCell ref="A5:E5"/>
    <mergeCell ref="A6:E6"/>
    <mergeCell ref="A8:E8"/>
  </mergeCells>
  <printOptions/>
  <pageMargins left="0.25" right="0.25" top="0.57" bottom="0.43" header="0.27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V6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2.00390625" style="39" customWidth="1"/>
    <col min="2" max="2" width="9.140625" style="39" hidden="1" customWidth="1"/>
    <col min="3" max="3" width="4.7109375" style="39" customWidth="1"/>
    <col min="4" max="4" width="50.7109375" style="39" customWidth="1"/>
    <col min="5" max="5" width="19.421875" style="39" customWidth="1"/>
    <col min="6" max="6" width="27.8515625" style="39" customWidth="1"/>
    <col min="7" max="7" width="17.8515625" style="39" customWidth="1"/>
    <col min="8" max="16384" width="9.140625" style="39" customWidth="1"/>
  </cols>
  <sheetData>
    <row r="1" ht="1.5" customHeight="1"/>
    <row r="2" ht="12.75" hidden="1"/>
    <row r="3" ht="12.75" hidden="1"/>
    <row r="4" ht="12.75" hidden="1"/>
    <row r="5" ht="12.75" hidden="1"/>
    <row r="6" spans="3:7" ht="12.75" hidden="1">
      <c r="C6" s="94"/>
      <c r="D6" s="94"/>
      <c r="E6" s="94"/>
      <c r="F6" s="94"/>
      <c r="G6" s="94"/>
    </row>
    <row r="7" spans="3:6" ht="12.75">
      <c r="C7" s="94"/>
      <c r="D7" s="94"/>
      <c r="E7" s="94"/>
      <c r="F7" s="95" t="s">
        <v>113</v>
      </c>
    </row>
    <row r="8" spans="3:7" ht="12.75">
      <c r="C8" s="96"/>
      <c r="D8" s="96"/>
      <c r="E8" s="96"/>
      <c r="F8" s="96"/>
      <c r="G8" s="96"/>
    </row>
    <row r="9" spans="3:6" ht="12.75">
      <c r="C9" s="94"/>
      <c r="D9" s="94"/>
      <c r="E9" s="94"/>
      <c r="F9" s="97"/>
    </row>
    <row r="10" spans="3:6" ht="16.5">
      <c r="C10" s="98" t="s">
        <v>102</v>
      </c>
      <c r="D10" s="98"/>
      <c r="E10" s="98"/>
      <c r="F10" s="98"/>
    </row>
    <row r="11" spans="3:7" ht="12.75">
      <c r="C11" s="99"/>
      <c r="D11" s="100"/>
      <c r="E11" s="100"/>
      <c r="F11" s="100"/>
      <c r="G11" s="100"/>
    </row>
    <row r="12" spans="3:6" ht="12.75">
      <c r="C12" s="101" t="s">
        <v>144</v>
      </c>
      <c r="D12" s="101"/>
      <c r="E12" s="101"/>
      <c r="F12" s="101"/>
    </row>
    <row r="13" spans="3:7" ht="12.75">
      <c r="C13" s="99"/>
      <c r="D13" s="100"/>
      <c r="E13" s="100"/>
      <c r="F13" s="100"/>
      <c r="G13" s="100"/>
    </row>
    <row r="14" spans="1:256" ht="15.75">
      <c r="A14" s="49" t="s">
        <v>145</v>
      </c>
      <c r="B14" s="49" t="s">
        <v>145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3:7" ht="15.75">
      <c r="C15" s="102"/>
      <c r="D15" s="103"/>
      <c r="E15" s="103"/>
      <c r="F15" s="103"/>
      <c r="G15" s="100"/>
    </row>
    <row r="16" spans="3:7" ht="12.75">
      <c r="C16" s="103" t="s">
        <v>195</v>
      </c>
      <c r="D16" s="103"/>
      <c r="E16" s="103"/>
      <c r="F16" s="103"/>
      <c r="G16" s="100"/>
    </row>
    <row r="17" spans="3:6" ht="12.75">
      <c r="C17" s="104"/>
      <c r="D17" s="105"/>
      <c r="E17" s="106"/>
      <c r="F17" s="106" t="s">
        <v>95</v>
      </c>
    </row>
    <row r="18" spans="3:6" ht="25.5">
      <c r="C18" s="107"/>
      <c r="D18" s="108" t="s">
        <v>0</v>
      </c>
      <c r="E18" s="109" t="s">
        <v>1</v>
      </c>
      <c r="F18" s="110" t="s">
        <v>38</v>
      </c>
    </row>
    <row r="19" spans="3:6" ht="14.25">
      <c r="C19" s="111">
        <v>1</v>
      </c>
      <c r="D19" s="112" t="s">
        <v>8</v>
      </c>
      <c r="E19" s="113"/>
      <c r="F19" s="114"/>
    </row>
    <row r="20" spans="3:6" ht="14.25">
      <c r="C20" s="115">
        <v>1.1</v>
      </c>
      <c r="D20" s="116" t="s">
        <v>114</v>
      </c>
      <c r="E20" s="117">
        <v>1711</v>
      </c>
      <c r="F20" s="118">
        <v>16628</v>
      </c>
    </row>
    <row r="21" spans="3:6" ht="14.25">
      <c r="C21" s="115" t="s">
        <v>115</v>
      </c>
      <c r="D21" s="119" t="s">
        <v>24</v>
      </c>
      <c r="E21" s="117"/>
      <c r="F21" s="118"/>
    </row>
    <row r="22" spans="3:6" ht="14.25">
      <c r="C22" s="115" t="s">
        <v>49</v>
      </c>
      <c r="D22" s="119" t="s">
        <v>116</v>
      </c>
      <c r="E22" s="117">
        <v>27598</v>
      </c>
      <c r="F22" s="118">
        <v>73260</v>
      </c>
    </row>
    <row r="23" spans="3:6" ht="14.25">
      <c r="C23" s="115" t="s">
        <v>50</v>
      </c>
      <c r="D23" s="119" t="s">
        <v>25</v>
      </c>
      <c r="E23" s="117"/>
      <c r="F23" s="118"/>
    </row>
    <row r="24" spans="3:6" ht="14.25">
      <c r="C24" s="115" t="s">
        <v>51</v>
      </c>
      <c r="D24" s="119" t="s">
        <v>9</v>
      </c>
      <c r="E24" s="120">
        <f>231632+73233-2948-1014</f>
        <v>300903</v>
      </c>
      <c r="F24" s="118">
        <v>121210</v>
      </c>
    </row>
    <row r="25" spans="3:6" ht="14.25">
      <c r="C25" s="115" t="s">
        <v>52</v>
      </c>
      <c r="D25" s="119" t="s">
        <v>54</v>
      </c>
      <c r="E25" s="117"/>
      <c r="F25" s="121"/>
    </row>
    <row r="26" spans="3:6" ht="14.25">
      <c r="C26" s="115" t="s">
        <v>69</v>
      </c>
      <c r="D26" s="119" t="s">
        <v>117</v>
      </c>
      <c r="E26" s="117"/>
      <c r="F26" s="118"/>
    </row>
    <row r="27" spans="3:6" ht="14.25">
      <c r="C27" s="115" t="s">
        <v>70</v>
      </c>
      <c r="D27" s="119" t="s">
        <v>74</v>
      </c>
      <c r="E27" s="122"/>
      <c r="F27" s="121"/>
    </row>
    <row r="28" spans="3:6" ht="14.25">
      <c r="C28" s="115" t="s">
        <v>71</v>
      </c>
      <c r="D28" s="119" t="s">
        <v>72</v>
      </c>
      <c r="E28" s="117"/>
      <c r="F28" s="118"/>
    </row>
    <row r="29" spans="3:6" ht="15.75" customHeight="1">
      <c r="C29" s="123" t="s">
        <v>10</v>
      </c>
      <c r="D29" s="124" t="s">
        <v>55</v>
      </c>
      <c r="E29" s="117"/>
      <c r="F29" s="118"/>
    </row>
    <row r="30" spans="3:6" ht="24.75" customHeight="1">
      <c r="C30" s="123" t="s">
        <v>73</v>
      </c>
      <c r="D30" s="124" t="s">
        <v>118</v>
      </c>
      <c r="E30" s="120">
        <f>9497-427</f>
        <v>9070</v>
      </c>
      <c r="F30" s="118"/>
    </row>
    <row r="31" spans="3:6" ht="14.25">
      <c r="C31" s="115" t="s">
        <v>75</v>
      </c>
      <c r="D31" s="119" t="s">
        <v>32</v>
      </c>
      <c r="E31" s="117">
        <f>17893</f>
        <v>17893</v>
      </c>
      <c r="F31" s="118">
        <v>120</v>
      </c>
    </row>
    <row r="32" spans="3:6" ht="14.25">
      <c r="C32" s="115" t="s">
        <v>26</v>
      </c>
      <c r="D32" s="119" t="s">
        <v>119</v>
      </c>
      <c r="E32" s="117"/>
      <c r="F32" s="121"/>
    </row>
    <row r="33" spans="3:6" ht="14.25">
      <c r="C33" s="115" t="s">
        <v>27</v>
      </c>
      <c r="D33" s="119" t="s">
        <v>87</v>
      </c>
      <c r="E33" s="117">
        <v>61</v>
      </c>
      <c r="F33" s="118">
        <v>57</v>
      </c>
    </row>
    <row r="34" spans="3:6" ht="14.25">
      <c r="C34" s="115" t="s">
        <v>28</v>
      </c>
      <c r="D34" s="119" t="s">
        <v>39</v>
      </c>
      <c r="E34" s="117">
        <v>1221</v>
      </c>
      <c r="F34" s="118">
        <v>13</v>
      </c>
    </row>
    <row r="35" spans="3:6" ht="14.25">
      <c r="C35" s="115"/>
      <c r="D35" s="125" t="s">
        <v>21</v>
      </c>
      <c r="E35" s="126">
        <f>SUM(E19:E34)</f>
        <v>358457</v>
      </c>
      <c r="F35" s="127">
        <f>SUM(F19:F34)</f>
        <v>211288</v>
      </c>
    </row>
    <row r="36" spans="3:6" ht="14.25">
      <c r="C36" s="128">
        <v>2</v>
      </c>
      <c r="D36" s="129" t="s">
        <v>11</v>
      </c>
      <c r="E36" s="117"/>
      <c r="F36" s="121"/>
    </row>
    <row r="37" spans="3:6" ht="14.25">
      <c r="C37" s="115" t="s">
        <v>120</v>
      </c>
      <c r="D37" s="119" t="s">
        <v>121</v>
      </c>
      <c r="E37" s="117"/>
      <c r="F37" s="118"/>
    </row>
    <row r="38" spans="3:6" ht="14.25">
      <c r="C38" s="115" t="s">
        <v>122</v>
      </c>
      <c r="D38" s="119" t="s">
        <v>76</v>
      </c>
      <c r="E38" s="117"/>
      <c r="F38" s="118"/>
    </row>
    <row r="39" spans="3:6" ht="14.25">
      <c r="C39" s="115" t="s">
        <v>123</v>
      </c>
      <c r="D39" s="119" t="s">
        <v>124</v>
      </c>
      <c r="E39" s="117">
        <v>136138</v>
      </c>
      <c r="F39" s="118"/>
    </row>
    <row r="40" spans="3:6" ht="14.25">
      <c r="C40" s="115" t="s">
        <v>29</v>
      </c>
      <c r="D40" s="116" t="s">
        <v>125</v>
      </c>
      <c r="E40" s="117"/>
      <c r="F40" s="121"/>
    </row>
    <row r="41" spans="3:6" ht="14.25">
      <c r="C41" s="115" t="s">
        <v>77</v>
      </c>
      <c r="D41" s="119" t="s">
        <v>80</v>
      </c>
      <c r="E41" s="117"/>
      <c r="F41" s="121"/>
    </row>
    <row r="42" spans="3:6" ht="14.25">
      <c r="C42" s="115" t="s">
        <v>78</v>
      </c>
      <c r="D42" s="119" t="s">
        <v>126</v>
      </c>
      <c r="E42" s="117"/>
      <c r="F42" s="121"/>
    </row>
    <row r="43" spans="3:6" ht="14.25">
      <c r="C43" s="115" t="s">
        <v>79</v>
      </c>
      <c r="D43" s="119" t="s">
        <v>56</v>
      </c>
      <c r="E43" s="117"/>
      <c r="F43" s="121"/>
    </row>
    <row r="44" spans="3:6" ht="14.25">
      <c r="C44" s="115" t="s">
        <v>81</v>
      </c>
      <c r="D44" s="119" t="s">
        <v>12</v>
      </c>
      <c r="E44" s="117"/>
      <c r="F44" s="118"/>
    </row>
    <row r="45" spans="3:6" ht="14.25">
      <c r="C45" s="115" t="s">
        <v>127</v>
      </c>
      <c r="D45" s="119" t="s">
        <v>88</v>
      </c>
      <c r="E45" s="117"/>
      <c r="F45" s="121"/>
    </row>
    <row r="46" spans="3:6" ht="14.25">
      <c r="C46" s="115" t="s">
        <v>30</v>
      </c>
      <c r="D46" s="119" t="s">
        <v>40</v>
      </c>
      <c r="E46" s="117">
        <v>831</v>
      </c>
      <c r="F46" s="130"/>
    </row>
    <row r="47" spans="3:6" ht="14.25">
      <c r="C47" s="115" t="s">
        <v>31</v>
      </c>
      <c r="D47" s="119" t="s">
        <v>13</v>
      </c>
      <c r="E47" s="117">
        <v>32468</v>
      </c>
      <c r="F47" s="131">
        <v>13206</v>
      </c>
    </row>
    <row r="48" spans="3:6" ht="14.25">
      <c r="C48" s="115"/>
      <c r="D48" s="125" t="s">
        <v>96</v>
      </c>
      <c r="E48" s="126">
        <f>E39+E46+E47</f>
        <v>169437</v>
      </c>
      <c r="F48" s="127">
        <f>SUM(F37:F47)</f>
        <v>13206</v>
      </c>
    </row>
    <row r="49" spans="3:6" ht="14.25">
      <c r="C49" s="128">
        <v>3</v>
      </c>
      <c r="D49" s="129" t="s">
        <v>14</v>
      </c>
      <c r="E49" s="117"/>
      <c r="F49" s="132"/>
    </row>
    <row r="50" spans="3:6" ht="14.25">
      <c r="C50" s="115">
        <v>3.1</v>
      </c>
      <c r="D50" s="119" t="s">
        <v>15</v>
      </c>
      <c r="E50" s="117">
        <v>200000</v>
      </c>
      <c r="F50" s="132">
        <v>200000</v>
      </c>
    </row>
    <row r="51" spans="3:6" ht="14.25">
      <c r="C51" s="115" t="s">
        <v>128</v>
      </c>
      <c r="D51" s="119" t="s">
        <v>57</v>
      </c>
      <c r="E51" s="117"/>
      <c r="F51" s="132"/>
    </row>
    <row r="52" spans="3:6" ht="14.25">
      <c r="C52" s="115" t="s">
        <v>129</v>
      </c>
      <c r="D52" s="119" t="s">
        <v>16</v>
      </c>
      <c r="E52" s="117"/>
      <c r="F52" s="132"/>
    </row>
    <row r="53" spans="3:6" ht="14.25">
      <c r="C53" s="115" t="s">
        <v>130</v>
      </c>
      <c r="D53" s="119" t="s">
        <v>17</v>
      </c>
      <c r="E53" s="117"/>
      <c r="F53" s="132"/>
    </row>
    <row r="54" spans="3:6" ht="14.25">
      <c r="C54" s="115" t="s">
        <v>131</v>
      </c>
      <c r="D54" s="119" t="s">
        <v>58</v>
      </c>
      <c r="E54" s="133">
        <v>-10980</v>
      </c>
      <c r="F54" s="134">
        <v>-1918</v>
      </c>
    </row>
    <row r="55" spans="3:6" ht="14.25">
      <c r="C55" s="115"/>
      <c r="D55" s="135" t="s">
        <v>97</v>
      </c>
      <c r="E55" s="126">
        <f>E50+E54</f>
        <v>189020</v>
      </c>
      <c r="F55" s="127">
        <f>F50+F54</f>
        <v>198082</v>
      </c>
    </row>
    <row r="56" spans="3:6" ht="14.25">
      <c r="C56" s="136"/>
      <c r="D56" s="137" t="s">
        <v>98</v>
      </c>
      <c r="E56" s="138">
        <f>E55+E48</f>
        <v>358457</v>
      </c>
      <c r="F56" s="139">
        <f>F55+F48</f>
        <v>211288</v>
      </c>
    </row>
    <row r="58" spans="5:6" ht="12.75">
      <c r="E58" s="140"/>
      <c r="F58" s="140"/>
    </row>
    <row r="59" spans="5:6" ht="12.75">
      <c r="E59" s="141"/>
      <c r="F59" s="141"/>
    </row>
    <row r="61" spans="1:2" ht="12.75">
      <c r="A61" s="91" t="s">
        <v>132</v>
      </c>
      <c r="B61" s="91"/>
    </row>
    <row r="62" spans="1:2" ht="12.75">
      <c r="A62" s="91" t="s">
        <v>187</v>
      </c>
      <c r="B62" s="91"/>
    </row>
    <row r="64" spans="1:2" ht="12.75">
      <c r="A64" s="91" t="s">
        <v>186</v>
      </c>
      <c r="B64" s="91"/>
    </row>
  </sheetData>
  <sheetProtection/>
  <mergeCells count="5">
    <mergeCell ref="C8:G8"/>
    <mergeCell ref="C12:F12"/>
    <mergeCell ref="C16:F16"/>
    <mergeCell ref="C15:F15"/>
    <mergeCell ref="C10:F10"/>
  </mergeCells>
  <printOptions/>
  <pageMargins left="0.57" right="0.29" top="0.44" bottom="0.24" header="0.25" footer="0.2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63"/>
  <sheetViews>
    <sheetView zoomScalePageLayoutView="0" workbookViewId="0" topLeftCell="B4">
      <selection activeCell="B4" sqref="A1:IV16384"/>
    </sheetView>
  </sheetViews>
  <sheetFormatPr defaultColWidth="9.140625" defaultRowHeight="12.75"/>
  <cols>
    <col min="1" max="1" width="0.13671875" style="39" hidden="1" customWidth="1"/>
    <col min="2" max="2" width="74.140625" style="39" customWidth="1"/>
    <col min="3" max="3" width="20.421875" style="39" customWidth="1"/>
    <col min="4" max="4" width="20.57421875" style="39" customWidth="1"/>
    <col min="5" max="16384" width="9.140625" style="39" customWidth="1"/>
  </cols>
  <sheetData>
    <row r="1" ht="0.75" customHeight="1" hidden="1"/>
    <row r="2" ht="12.75" hidden="1"/>
    <row r="3" spans="2:5" ht="12.75" hidden="1">
      <c r="B3" s="142"/>
      <c r="C3" s="142"/>
      <c r="D3" s="142"/>
      <c r="E3" s="142"/>
    </row>
    <row r="4" spans="2:5" ht="12.75">
      <c r="B4" s="142"/>
      <c r="C4" s="142"/>
      <c r="D4" s="143" t="s">
        <v>133</v>
      </c>
      <c r="E4" s="142"/>
    </row>
    <row r="5" spans="2:5" ht="12.75">
      <c r="B5" s="144"/>
      <c r="C5" s="145"/>
      <c r="D5" s="145"/>
      <c r="E5" s="142"/>
    </row>
    <row r="6" spans="2:5" ht="12.75">
      <c r="B6" s="142"/>
      <c r="C6" s="142"/>
      <c r="D6" s="146"/>
      <c r="E6" s="142"/>
    </row>
    <row r="7" spans="2:5" ht="15.75">
      <c r="B7" s="147" t="s">
        <v>101</v>
      </c>
      <c r="C7" s="147"/>
      <c r="D7" s="147"/>
      <c r="E7" s="147"/>
    </row>
    <row r="8" spans="2:5" ht="14.25">
      <c r="B8" s="148" t="s">
        <v>134</v>
      </c>
      <c r="C8" s="148"/>
      <c r="D8" s="148"/>
      <c r="E8" s="148"/>
    </row>
    <row r="9" spans="2:5" ht="14.25">
      <c r="B9" s="149"/>
      <c r="C9" s="149"/>
      <c r="D9" s="149"/>
      <c r="E9" s="149"/>
    </row>
    <row r="10" spans="2:5" ht="12.75" customHeight="1">
      <c r="B10" s="101" t="s">
        <v>144</v>
      </c>
      <c r="C10" s="101"/>
      <c r="D10" s="101"/>
      <c r="E10" s="101"/>
    </row>
    <row r="11" spans="2:5" ht="12" customHeight="1">
      <c r="B11" s="99"/>
      <c r="C11" s="100"/>
      <c r="D11" s="100"/>
      <c r="E11" s="100"/>
    </row>
    <row r="12" spans="1:256" ht="15.75">
      <c r="A12" s="49" t="s">
        <v>145</v>
      </c>
      <c r="B12" s="49" t="s">
        <v>145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2:5" ht="15.75">
      <c r="B13" s="102"/>
      <c r="C13" s="102"/>
      <c r="D13" s="102"/>
      <c r="E13" s="102"/>
    </row>
    <row r="14" spans="2:5" ht="12.75">
      <c r="B14" s="150" t="s">
        <v>106</v>
      </c>
      <c r="C14" s="150"/>
      <c r="D14" s="150"/>
      <c r="E14" s="150"/>
    </row>
    <row r="15" spans="2:5" ht="12.75">
      <c r="B15" s="151"/>
      <c r="C15" s="152"/>
      <c r="D15" s="152" t="s">
        <v>95</v>
      </c>
      <c r="E15" s="151"/>
    </row>
    <row r="16" spans="2:5" ht="47.25" customHeight="1">
      <c r="B16" s="153" t="s">
        <v>0</v>
      </c>
      <c r="C16" s="154" t="s">
        <v>53</v>
      </c>
      <c r="D16" s="154" t="s">
        <v>99</v>
      </c>
      <c r="E16" s="155"/>
    </row>
    <row r="17" spans="2:4" ht="14.25" customHeight="1">
      <c r="B17" s="156" t="s">
        <v>62</v>
      </c>
      <c r="C17" s="157">
        <f>C18+C26</f>
        <v>12311</v>
      </c>
      <c r="D17" s="158">
        <v>0</v>
      </c>
    </row>
    <row r="18" spans="2:4" ht="26.25" customHeight="1">
      <c r="B18" s="159" t="s">
        <v>63</v>
      </c>
      <c r="C18" s="157">
        <f>SUM(C19:C25)</f>
        <v>19237</v>
      </c>
      <c r="D18" s="160">
        <f>SUM(D19:D25)</f>
        <v>0</v>
      </c>
    </row>
    <row r="19" spans="2:4" ht="12" customHeight="1">
      <c r="B19" s="161" t="s">
        <v>84</v>
      </c>
      <c r="C19" s="162">
        <v>27913</v>
      </c>
      <c r="D19" s="163"/>
    </row>
    <row r="20" spans="2:4" ht="12" customHeight="1">
      <c r="B20" s="161" t="s">
        <v>85</v>
      </c>
      <c r="C20" s="160">
        <v>-798</v>
      </c>
      <c r="D20" s="164"/>
    </row>
    <row r="21" spans="2:4" ht="12" customHeight="1">
      <c r="B21" s="165" t="s">
        <v>20</v>
      </c>
      <c r="C21" s="162"/>
      <c r="D21" s="163"/>
    </row>
    <row r="22" spans="2:4" ht="13.5" customHeight="1">
      <c r="B22" s="166" t="s">
        <v>5</v>
      </c>
      <c r="C22" s="162"/>
      <c r="D22" s="167"/>
    </row>
    <row r="23" spans="2:4" ht="12.75" customHeight="1">
      <c r="B23" s="165" t="s">
        <v>2</v>
      </c>
      <c r="C23" s="160">
        <f>1141+24-49</f>
        <v>1116</v>
      </c>
      <c r="D23" s="163"/>
    </row>
    <row r="24" spans="2:4" ht="12" customHeight="1">
      <c r="B24" s="165" t="s">
        <v>3</v>
      </c>
      <c r="C24" s="160">
        <f>-6420</f>
        <v>-6420</v>
      </c>
      <c r="D24" s="164"/>
    </row>
    <row r="25" spans="2:4" ht="13.5" customHeight="1">
      <c r="B25" s="165" t="s">
        <v>4</v>
      </c>
      <c r="C25" s="160">
        <f>-2574</f>
        <v>-2574</v>
      </c>
      <c r="D25" s="164"/>
    </row>
    <row r="26" spans="2:4" ht="24.75" customHeight="1">
      <c r="B26" s="168" t="s">
        <v>61</v>
      </c>
      <c r="C26" s="157">
        <f>SUM(C27:C31)</f>
        <v>-6926</v>
      </c>
      <c r="D26" s="157">
        <f>SUM(D27:D31)</f>
        <v>0</v>
      </c>
    </row>
    <row r="27" spans="2:4" ht="16.5" customHeight="1">
      <c r="B27" s="169" t="s">
        <v>59</v>
      </c>
      <c r="C27" s="160">
        <f>(-138321)</f>
        <v>-138321</v>
      </c>
      <c r="D27" s="164"/>
    </row>
    <row r="28" spans="2:4" ht="13.5" customHeight="1">
      <c r="B28" s="170" t="s">
        <v>135</v>
      </c>
      <c r="C28" s="160">
        <v>139377</v>
      </c>
      <c r="D28" s="171"/>
    </row>
    <row r="29" spans="2:4" ht="14.25" customHeight="1">
      <c r="B29" s="170" t="s">
        <v>136</v>
      </c>
      <c r="C29" s="172"/>
      <c r="D29" s="171"/>
    </row>
    <row r="30" spans="1:4" ht="12.75" customHeight="1">
      <c r="A30" s="39" t="s">
        <v>60</v>
      </c>
      <c r="B30" s="161" t="s">
        <v>137</v>
      </c>
      <c r="C30" s="172"/>
      <c r="D30" s="171"/>
    </row>
    <row r="31" spans="2:4" ht="15.75" customHeight="1">
      <c r="B31" s="161" t="s">
        <v>138</v>
      </c>
      <c r="C31" s="173">
        <f>-7982</f>
        <v>-7982</v>
      </c>
      <c r="D31" s="171"/>
    </row>
    <row r="32" spans="2:4" ht="15.75" customHeight="1">
      <c r="B32" s="156" t="s">
        <v>64</v>
      </c>
      <c r="C32" s="174">
        <f>SUM(C33:C38)</f>
        <v>-27382</v>
      </c>
      <c r="D32" s="158">
        <f>D36+D35</f>
        <v>0</v>
      </c>
    </row>
    <row r="33" spans="2:4" ht="12.75" customHeight="1">
      <c r="B33" s="170" t="s">
        <v>139</v>
      </c>
      <c r="C33" s="175"/>
      <c r="D33" s="164"/>
    </row>
    <row r="34" spans="2:4" ht="12.75" customHeight="1">
      <c r="B34" s="165" t="s">
        <v>65</v>
      </c>
      <c r="C34" s="175"/>
      <c r="D34" s="171"/>
    </row>
    <row r="35" spans="2:4" ht="23.25" customHeight="1">
      <c r="B35" s="165" t="s">
        <v>83</v>
      </c>
      <c r="C35" s="160">
        <f>-9257</f>
        <v>-9257</v>
      </c>
      <c r="D35" s="164"/>
    </row>
    <row r="36" spans="2:4" ht="17.25" customHeight="1">
      <c r="B36" s="165" t="s">
        <v>66</v>
      </c>
      <c r="C36" s="160">
        <f>-18125</f>
        <v>-18125</v>
      </c>
      <c r="D36" s="176"/>
    </row>
    <row r="37" spans="2:3" ht="12.75" customHeight="1">
      <c r="B37" s="177" t="s">
        <v>67</v>
      </c>
      <c r="C37" s="178"/>
    </row>
    <row r="38" spans="2:4" ht="12" customHeight="1">
      <c r="B38" s="179" t="s">
        <v>68</v>
      </c>
      <c r="C38" s="180"/>
      <c r="D38" s="181"/>
    </row>
    <row r="39" spans="2:4" ht="14.25">
      <c r="B39" s="156" t="s">
        <v>140</v>
      </c>
      <c r="C39" s="182">
        <f>SUM(C40:C46)</f>
        <v>0</v>
      </c>
      <c r="D39" s="182">
        <f>SUM(D40:D46)</f>
        <v>0</v>
      </c>
    </row>
    <row r="40" spans="2:4" ht="12.75" customHeight="1">
      <c r="B40" s="165" t="s">
        <v>6</v>
      </c>
      <c r="C40" s="182"/>
      <c r="D40" s="183"/>
    </row>
    <row r="41" spans="2:4" ht="12.75" customHeight="1">
      <c r="B41" s="165" t="s">
        <v>141</v>
      </c>
      <c r="C41" s="160"/>
      <c r="D41" s="164"/>
    </row>
    <row r="42" spans="2:4" ht="12.75" customHeight="1">
      <c r="B42" s="170" t="s">
        <v>7</v>
      </c>
      <c r="C42" s="175"/>
      <c r="D42" s="164"/>
    </row>
    <row r="43" spans="2:4" ht="24">
      <c r="B43" s="170" t="s">
        <v>142</v>
      </c>
      <c r="C43" s="172"/>
      <c r="D43" s="171"/>
    </row>
    <row r="44" spans="2:4" ht="14.25">
      <c r="B44" s="165" t="s">
        <v>143</v>
      </c>
      <c r="C44" s="175"/>
      <c r="D44" s="171"/>
    </row>
    <row r="45" spans="2:4" ht="13.5" customHeight="1">
      <c r="B45" s="177" t="s">
        <v>100</v>
      </c>
      <c r="C45" s="178"/>
      <c r="D45" s="176"/>
    </row>
    <row r="46" spans="2:4" ht="12.75" customHeight="1">
      <c r="B46" s="177" t="s">
        <v>86</v>
      </c>
      <c r="C46" s="178"/>
      <c r="D46" s="184"/>
    </row>
    <row r="47" spans="2:4" ht="12.75" customHeight="1">
      <c r="B47" s="185" t="s">
        <v>89</v>
      </c>
      <c r="C47" s="186"/>
      <c r="D47" s="187"/>
    </row>
    <row r="48" spans="2:4" ht="14.25">
      <c r="B48" s="188"/>
      <c r="C48" s="186">
        <v>3</v>
      </c>
      <c r="D48" s="164"/>
    </row>
    <row r="49" spans="2:4" ht="14.25">
      <c r="B49" s="189" t="s">
        <v>22</v>
      </c>
      <c r="C49" s="190">
        <f>C39+C32+C17+C48</f>
        <v>-15068</v>
      </c>
      <c r="D49" s="190">
        <f>D39+D32+D17+D48</f>
        <v>0</v>
      </c>
    </row>
    <row r="50" spans="2:4" ht="14.25" customHeight="1">
      <c r="B50" s="191" t="s">
        <v>90</v>
      </c>
      <c r="C50" s="192">
        <v>16796</v>
      </c>
      <c r="D50" s="193"/>
    </row>
    <row r="51" spans="2:4" ht="14.25" customHeight="1">
      <c r="B51" s="194" t="s">
        <v>91</v>
      </c>
      <c r="C51" s="195">
        <f>C49+C50</f>
        <v>1728</v>
      </c>
      <c r="D51" s="196"/>
    </row>
    <row r="54" spans="1:2" ht="12.75">
      <c r="A54" s="91" t="s">
        <v>132</v>
      </c>
      <c r="B54" s="91"/>
    </row>
    <row r="55" spans="1:2" ht="12.75">
      <c r="A55" s="91" t="s">
        <v>187</v>
      </c>
      <c r="B55" s="91" t="s">
        <v>132</v>
      </c>
    </row>
    <row r="56" ht="12.75">
      <c r="B56" s="91" t="s">
        <v>187</v>
      </c>
    </row>
    <row r="57" spans="1:2" ht="12.75">
      <c r="A57" s="91" t="s">
        <v>186</v>
      </c>
      <c r="B57" s="91"/>
    </row>
    <row r="58" ht="12.75">
      <c r="B58" s="91" t="s">
        <v>186</v>
      </c>
    </row>
    <row r="59" spans="1:2" ht="12.75">
      <c r="A59" s="91" t="s">
        <v>132</v>
      </c>
      <c r="B59" s="91"/>
    </row>
    <row r="60" spans="1:2" ht="12.75">
      <c r="A60" s="91" t="s">
        <v>187</v>
      </c>
      <c r="B60" s="91"/>
    </row>
    <row r="62" spans="1:2" ht="12.75">
      <c r="A62" s="91" t="s">
        <v>186</v>
      </c>
      <c r="B62" s="91"/>
    </row>
    <row r="63" spans="2:4" ht="14.25">
      <c r="B63" s="92"/>
      <c r="C63" s="92"/>
      <c r="D63" s="92"/>
    </row>
  </sheetData>
  <sheetProtection/>
  <mergeCells count="7">
    <mergeCell ref="B47:B48"/>
    <mergeCell ref="B5:D5"/>
    <mergeCell ref="B10:E10"/>
    <mergeCell ref="B7:E7"/>
    <mergeCell ref="B8:E8"/>
    <mergeCell ref="B14:E14"/>
    <mergeCell ref="B13:E13"/>
  </mergeCells>
  <printOptions/>
  <pageMargins left="0.27" right="0.25" top="0.5" bottom="0.28" header="0.5" footer="0.28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6.421875" style="39" customWidth="1"/>
    <col min="2" max="2" width="16.140625" style="39" customWidth="1"/>
    <col min="3" max="3" width="14.8515625" style="39" customWidth="1"/>
    <col min="4" max="4" width="13.140625" style="39" customWidth="1"/>
    <col min="5" max="5" width="11.57421875" style="39" customWidth="1"/>
    <col min="6" max="6" width="11.8515625" style="39" customWidth="1"/>
    <col min="7" max="16384" width="9.140625" style="39" customWidth="1"/>
  </cols>
  <sheetData>
    <row r="1" ht="12.75">
      <c r="E1" s="143" t="s">
        <v>191</v>
      </c>
    </row>
    <row r="2" ht="12.75">
      <c r="E2" s="143"/>
    </row>
    <row r="3" spans="1:6" ht="14.25">
      <c r="A3" s="197" t="s">
        <v>189</v>
      </c>
      <c r="B3" s="198"/>
      <c r="C3" s="198"/>
      <c r="D3" s="198"/>
      <c r="E3" s="198"/>
      <c r="F3" s="198"/>
    </row>
    <row r="4" ht="15.75">
      <c r="A4" s="199"/>
    </row>
    <row r="5" spans="1:4" ht="12.75">
      <c r="A5" s="101" t="s">
        <v>188</v>
      </c>
      <c r="B5" s="101"/>
      <c r="C5" s="101"/>
      <c r="D5" s="101"/>
    </row>
    <row r="6" ht="15.75">
      <c r="A6" s="199"/>
    </row>
    <row r="7" spans="1:6" ht="12.75">
      <c r="A7" s="200" t="s">
        <v>167</v>
      </c>
      <c r="B7" s="201"/>
      <c r="C7" s="201"/>
      <c r="D7" s="201"/>
      <c r="E7" s="201"/>
      <c r="F7" s="201"/>
    </row>
    <row r="8" spans="1:6" ht="12.75">
      <c r="A8" s="202" t="s">
        <v>168</v>
      </c>
      <c r="B8" s="201"/>
      <c r="C8" s="201"/>
      <c r="D8" s="201"/>
      <c r="E8" s="201"/>
      <c r="F8" s="201"/>
    </row>
    <row r="9" ht="12.75">
      <c r="A9" s="203"/>
    </row>
    <row r="10" spans="1:4" ht="15.75">
      <c r="A10" s="204" t="s">
        <v>99</v>
      </c>
      <c r="B10" s="205"/>
      <c r="C10" s="205"/>
      <c r="D10" s="205"/>
    </row>
    <row r="11" ht="13.5" thickBot="1">
      <c r="F11" s="152"/>
    </row>
    <row r="12" spans="1:6" ht="52.5" customHeight="1" thickBot="1">
      <c r="A12" s="206" t="s">
        <v>169</v>
      </c>
      <c r="B12" s="207" t="s">
        <v>170</v>
      </c>
      <c r="C12" s="207" t="s">
        <v>171</v>
      </c>
      <c r="D12" s="207" t="s">
        <v>172</v>
      </c>
      <c r="E12" s="207" t="s">
        <v>173</v>
      </c>
      <c r="F12" s="207" t="s">
        <v>174</v>
      </c>
    </row>
    <row r="13" spans="1:6" ht="16.5" customHeight="1" thickBot="1">
      <c r="A13" s="208" t="s">
        <v>175</v>
      </c>
      <c r="B13" s="209"/>
      <c r="C13" s="209"/>
      <c r="D13" s="209"/>
      <c r="E13" s="209"/>
      <c r="F13" s="209"/>
    </row>
    <row r="14" spans="1:6" ht="26.25" customHeight="1" thickBot="1">
      <c r="A14" s="210" t="s">
        <v>176</v>
      </c>
      <c r="B14" s="211"/>
      <c r="C14" s="209"/>
      <c r="D14" s="209"/>
      <c r="E14" s="212"/>
      <c r="F14" s="212"/>
    </row>
    <row r="15" spans="1:6" ht="66.75" customHeight="1" thickBot="1">
      <c r="A15" s="210" t="s">
        <v>177</v>
      </c>
      <c r="B15" s="209"/>
      <c r="C15" s="209"/>
      <c r="D15" s="209"/>
      <c r="E15" s="209"/>
      <c r="F15" s="209"/>
    </row>
    <row r="16" spans="1:6" ht="18" customHeight="1" thickBot="1">
      <c r="A16" s="208" t="s">
        <v>178</v>
      </c>
      <c r="B16" s="211"/>
      <c r="C16" s="209"/>
      <c r="D16" s="209"/>
      <c r="E16" s="212"/>
      <c r="F16" s="212"/>
    </row>
    <row r="17" spans="1:6" ht="40.5" customHeight="1" thickBot="1">
      <c r="A17" s="210" t="s">
        <v>179</v>
      </c>
      <c r="B17" s="209"/>
      <c r="C17" s="209"/>
      <c r="D17" s="209"/>
      <c r="E17" s="209"/>
      <c r="F17" s="209"/>
    </row>
    <row r="18" spans="1:6" ht="29.25" customHeight="1" thickBot="1">
      <c r="A18" s="210" t="s">
        <v>180</v>
      </c>
      <c r="B18" s="212"/>
      <c r="C18" s="212"/>
      <c r="D18" s="212"/>
      <c r="E18" s="212"/>
      <c r="F18" s="212"/>
    </row>
    <row r="19" spans="1:6" ht="13.5" customHeight="1" thickBot="1">
      <c r="A19" s="210" t="s">
        <v>181</v>
      </c>
      <c r="B19" s="212"/>
      <c r="C19" s="212"/>
      <c r="D19" s="212"/>
      <c r="E19" s="212"/>
      <c r="F19" s="212"/>
    </row>
    <row r="20" spans="1:6" ht="21.75" customHeight="1" thickBot="1">
      <c r="A20" s="210" t="s">
        <v>182</v>
      </c>
      <c r="B20" s="212"/>
      <c r="C20" s="212"/>
      <c r="D20" s="212"/>
      <c r="E20" s="212"/>
      <c r="F20" s="212"/>
    </row>
    <row r="21" spans="1:6" ht="31.5" customHeight="1" thickBot="1">
      <c r="A21" s="208" t="s">
        <v>185</v>
      </c>
      <c r="B21" s="211"/>
      <c r="C21" s="212"/>
      <c r="D21" s="212"/>
      <c r="E21" s="212"/>
      <c r="F21" s="212"/>
    </row>
    <row r="22" ht="10.5" customHeight="1">
      <c r="A22" s="213"/>
    </row>
    <row r="23" spans="1:4" ht="15.75">
      <c r="A23" s="204" t="s">
        <v>37</v>
      </c>
      <c r="B23" s="205"/>
      <c r="C23" s="205"/>
      <c r="D23" s="205"/>
    </row>
    <row r="24" ht="13.5" thickBot="1">
      <c r="F24" s="152"/>
    </row>
    <row r="25" spans="1:6" ht="38.25" customHeight="1" thickBot="1">
      <c r="A25" s="206" t="s">
        <v>169</v>
      </c>
      <c r="B25" s="207" t="s">
        <v>170</v>
      </c>
      <c r="C25" s="207" t="s">
        <v>171</v>
      </c>
      <c r="D25" s="207" t="s">
        <v>172</v>
      </c>
      <c r="E25" s="207" t="s">
        <v>173</v>
      </c>
      <c r="F25" s="207" t="s">
        <v>174</v>
      </c>
    </row>
    <row r="26" spans="1:6" ht="18.75" customHeight="1" thickBot="1">
      <c r="A26" s="208" t="s">
        <v>175</v>
      </c>
      <c r="B26" s="209"/>
      <c r="C26" s="209"/>
      <c r="D26" s="209"/>
      <c r="E26" s="209"/>
      <c r="F26" s="209"/>
    </row>
    <row r="27" spans="1:7" ht="21" customHeight="1" thickBot="1">
      <c r="A27" s="210" t="s">
        <v>183</v>
      </c>
      <c r="B27" s="214">
        <v>200000</v>
      </c>
      <c r="C27" s="212"/>
      <c r="D27" s="212"/>
      <c r="E27" s="215">
        <v>-1918</v>
      </c>
      <c r="F27" s="214">
        <v>198082</v>
      </c>
      <c r="G27" s="216"/>
    </row>
    <row r="28" spans="1:6" ht="64.5" customHeight="1" thickBot="1">
      <c r="A28" s="210" t="s">
        <v>177</v>
      </c>
      <c r="B28" s="212"/>
      <c r="C28" s="212"/>
      <c r="D28" s="212"/>
      <c r="E28" s="212"/>
      <c r="F28" s="212"/>
    </row>
    <row r="29" spans="1:6" ht="18" customHeight="1" thickBot="1">
      <c r="A29" s="208" t="s">
        <v>178</v>
      </c>
      <c r="B29" s="211"/>
      <c r="C29" s="212"/>
      <c r="D29" s="212"/>
      <c r="E29" s="212"/>
      <c r="F29" s="212"/>
    </row>
    <row r="30" spans="1:6" ht="39.75" customHeight="1" thickBot="1">
      <c r="A30" s="210" t="s">
        <v>179</v>
      </c>
      <c r="B30" s="212"/>
      <c r="C30" s="212"/>
      <c r="D30" s="212"/>
      <c r="E30" s="212"/>
      <c r="F30" s="212"/>
    </row>
    <row r="31" spans="1:6" ht="28.5" customHeight="1" thickBot="1">
      <c r="A31" s="210" t="s">
        <v>180</v>
      </c>
      <c r="B31" s="212"/>
      <c r="C31" s="212"/>
      <c r="D31" s="212"/>
      <c r="E31" s="212"/>
      <c r="F31" s="212"/>
    </row>
    <row r="32" spans="1:6" ht="16.5" customHeight="1" thickBot="1">
      <c r="A32" s="210" t="s">
        <v>181</v>
      </c>
      <c r="B32" s="212"/>
      <c r="C32" s="212"/>
      <c r="D32" s="212"/>
      <c r="E32" s="212"/>
      <c r="F32" s="212"/>
    </row>
    <row r="33" spans="1:6" ht="13.5" customHeight="1" thickBot="1">
      <c r="A33" s="210" t="s">
        <v>182</v>
      </c>
      <c r="B33" s="212"/>
      <c r="C33" s="212"/>
      <c r="D33" s="212"/>
      <c r="E33" s="215">
        <v>-9062</v>
      </c>
      <c r="F33" s="215">
        <v>-9062</v>
      </c>
    </row>
    <row r="34" spans="1:7" ht="30.75" customHeight="1" thickBot="1">
      <c r="A34" s="208" t="s">
        <v>184</v>
      </c>
      <c r="B34" s="214">
        <v>200000</v>
      </c>
      <c r="C34" s="212"/>
      <c r="D34" s="212"/>
      <c r="E34" s="215">
        <v>-10980</v>
      </c>
      <c r="F34" s="214">
        <v>189020</v>
      </c>
      <c r="G34" s="216"/>
    </row>
    <row r="35" ht="12.75">
      <c r="A35" s="203"/>
    </row>
    <row r="37" spans="1:2" ht="12.75">
      <c r="A37" s="91" t="s">
        <v>132</v>
      </c>
      <c r="B37" s="91"/>
    </row>
    <row r="38" spans="1:2" ht="12.75">
      <c r="A38" s="91" t="s">
        <v>187</v>
      </c>
      <c r="B38" s="91"/>
    </row>
    <row r="40" spans="1:2" ht="12.75">
      <c r="A40" s="91" t="s">
        <v>190</v>
      </c>
      <c r="B40" s="91"/>
    </row>
  </sheetData>
  <sheetProtection/>
  <mergeCells count="6">
    <mergeCell ref="A8:F8"/>
    <mergeCell ref="A10:D10"/>
    <mergeCell ref="A23:D23"/>
    <mergeCell ref="A3:F3"/>
    <mergeCell ref="A5:D5"/>
    <mergeCell ref="A7:F7"/>
  </mergeCells>
  <printOptions/>
  <pageMargins left="0.3" right="0.52" top="0.45" bottom="0.45" header="0.3" footer="0.27"/>
  <pageSetup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B1">
      <selection activeCell="B9" sqref="B9"/>
    </sheetView>
  </sheetViews>
  <sheetFormatPr defaultColWidth="9.140625" defaultRowHeight="12.75"/>
  <cols>
    <col min="1" max="1" width="9.140625" style="2" customWidth="1"/>
    <col min="2" max="2" width="58.57421875" style="2" customWidth="1"/>
    <col min="3" max="3" width="10.8515625" style="2" customWidth="1"/>
    <col min="4" max="4" width="16.140625" style="2" customWidth="1"/>
    <col min="5" max="5" width="17.28125" style="2" customWidth="1"/>
    <col min="6" max="16384" width="9.140625" style="2" customWidth="1"/>
  </cols>
  <sheetData>
    <row r="1" ht="12.75">
      <c r="E1" s="2" t="s">
        <v>193</v>
      </c>
    </row>
    <row r="2" spans="2:6" s="1" customFormat="1" ht="15.75">
      <c r="B2" s="3"/>
      <c r="C2" s="6" t="s">
        <v>146</v>
      </c>
      <c r="D2" s="7"/>
      <c r="E2" s="7"/>
      <c r="F2" s="8"/>
    </row>
    <row r="3" spans="3:6" s="1" customFormat="1" ht="15.75">
      <c r="C3" s="6" t="s">
        <v>147</v>
      </c>
      <c r="D3" s="7"/>
      <c r="E3" s="7"/>
      <c r="F3" s="8"/>
    </row>
    <row r="4" spans="2:6" s="1" customFormat="1" ht="15.75">
      <c r="B4" s="9" t="s">
        <v>148</v>
      </c>
      <c r="C4" s="10" t="s">
        <v>149</v>
      </c>
      <c r="E4" s="11"/>
      <c r="F4" s="8"/>
    </row>
    <row r="5" spans="3:6" s="1" customFormat="1" ht="12.75">
      <c r="C5" s="12" t="s">
        <v>150</v>
      </c>
      <c r="D5" s="13">
        <v>39173</v>
      </c>
      <c r="E5" s="14" t="s">
        <v>151</v>
      </c>
      <c r="F5" s="14"/>
    </row>
    <row r="6" spans="3:6" s="1" customFormat="1" ht="12.75">
      <c r="C6" s="12"/>
      <c r="D6" s="13">
        <v>39263</v>
      </c>
      <c r="E6" s="11"/>
      <c r="F6" s="14"/>
    </row>
    <row r="7" s="1" customFormat="1" ht="12.75"/>
    <row r="8" spans="2:5" s="1" customFormat="1" ht="15.75">
      <c r="B8" s="15"/>
      <c r="D8" s="15"/>
      <c r="E8" s="16" t="s">
        <v>152</v>
      </c>
    </row>
    <row r="9" spans="2:5" s="1" customFormat="1" ht="72.75" thickBot="1">
      <c r="B9" s="17" t="s">
        <v>153</v>
      </c>
      <c r="C9" s="18" t="s">
        <v>154</v>
      </c>
      <c r="D9" s="19" t="s">
        <v>155</v>
      </c>
      <c r="E9" s="18" t="s">
        <v>156</v>
      </c>
    </row>
    <row r="10" spans="2:5" s="1" customFormat="1" ht="16.5" thickBot="1">
      <c r="B10" s="20" t="s">
        <v>157</v>
      </c>
      <c r="C10" s="21" t="s">
        <v>158</v>
      </c>
      <c r="D10" s="22" t="s">
        <v>159</v>
      </c>
      <c r="E10" s="23" t="s">
        <v>160</v>
      </c>
    </row>
    <row r="11" spans="2:5" s="1" customFormat="1" ht="12.75">
      <c r="B11" s="24" t="s">
        <v>161</v>
      </c>
      <c r="C11" s="25">
        <v>200000</v>
      </c>
      <c r="D11" s="26">
        <v>150000</v>
      </c>
      <c r="E11" s="27" t="s">
        <v>162</v>
      </c>
    </row>
    <row r="12" spans="2:5" s="1" customFormat="1" ht="16.5" customHeight="1">
      <c r="B12" s="28" t="s">
        <v>163</v>
      </c>
      <c r="C12" s="29">
        <v>188858</v>
      </c>
      <c r="D12" s="30">
        <v>150000</v>
      </c>
      <c r="E12" s="27" t="s">
        <v>162</v>
      </c>
    </row>
    <row r="13" spans="2:5" s="1" customFormat="1" ht="25.5">
      <c r="B13" s="31" t="s">
        <v>164</v>
      </c>
      <c r="C13" s="32"/>
      <c r="D13" s="33"/>
      <c r="E13" s="27"/>
    </row>
    <row r="14" spans="2:5" s="1" customFormat="1" ht="14.25" customHeight="1">
      <c r="B14" s="31" t="s">
        <v>165</v>
      </c>
      <c r="C14" s="34"/>
      <c r="D14" s="33"/>
      <c r="E14" s="27"/>
    </row>
    <row r="15" spans="2:5" s="1" customFormat="1" ht="18.75" customHeight="1">
      <c r="B15" s="35" t="s">
        <v>166</v>
      </c>
      <c r="C15" s="34"/>
      <c r="D15" s="33"/>
      <c r="E15" s="27"/>
    </row>
    <row r="18" spans="1:2" ht="12.75">
      <c r="A18" s="4" t="s">
        <v>132</v>
      </c>
      <c r="B18" s="4"/>
    </row>
    <row r="19" spans="1:2" ht="12.75">
      <c r="A19" s="4" t="s">
        <v>187</v>
      </c>
      <c r="B19" s="4"/>
    </row>
    <row r="20" ht="12.75"/>
    <row r="21" spans="1:2" ht="12.75">
      <c r="A21" s="4" t="s">
        <v>186</v>
      </c>
      <c r="B21" s="4"/>
    </row>
    <row r="22" ht="9" customHeight="1"/>
    <row r="25" spans="2:5" s="1" customFormat="1" ht="90.75" customHeight="1">
      <c r="B25" s="36" t="s">
        <v>192</v>
      </c>
      <c r="C25" s="37"/>
      <c r="D25" s="37"/>
      <c r="E25" s="37"/>
    </row>
    <row r="26" ht="15">
      <c r="B26" s="5"/>
    </row>
    <row r="27" ht="42.75" customHeight="1"/>
  </sheetData>
  <sheetProtection password="CA4B" sheet="1" objects="1" scenarios="1"/>
  <mergeCells count="1">
    <mergeCell ref="B25:E25"/>
  </mergeCells>
  <printOptions/>
  <pageMargins left="0.34" right="0.42" top="0.6" bottom="0.53" header="0.37" footer="0.27"/>
  <pageSetup horizontalDpi="1200" verticalDpi="12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 B 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KARENGH</dc:creator>
  <cp:keywords/>
  <dc:description/>
  <cp:lastModifiedBy>Gevorg Hovhannisyan</cp:lastModifiedBy>
  <cp:lastPrinted>2007-07-17T08:18:13Z</cp:lastPrinted>
  <dcterms:created xsi:type="dcterms:W3CDTF">2003-01-22T21:35:49Z</dcterms:created>
  <dcterms:modified xsi:type="dcterms:W3CDTF">2016-07-10T03:34:02Z</dcterms:modified>
  <cp:category/>
  <cp:version/>
  <cp:contentType/>
  <cp:contentStatus/>
</cp:coreProperties>
</file>